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Мероприятия" sheetId="1" r:id="rId1"/>
    <sheet name="Лист2" sheetId="3" r:id="rId2"/>
  </sheets>
  <definedNames>
    <definedName name="_xlnm.Print_Titles" localSheetId="0">Мероприятия!$2:$3</definedName>
  </definedNames>
  <calcPr calcId="114210" fullCalcOnLoad="1"/>
</workbook>
</file>

<file path=xl/calcChain.xml><?xml version="1.0" encoding="utf-8"?>
<calcChain xmlns="http://schemas.openxmlformats.org/spreadsheetml/2006/main">
  <c r="J200" i="1"/>
  <c r="J203"/>
  <c r="J202"/>
  <c r="J201"/>
  <c r="I200"/>
  <c r="I203"/>
  <c r="I202"/>
  <c r="I201"/>
  <c r="H200"/>
  <c r="H203"/>
  <c r="H202"/>
  <c r="H201"/>
  <c r="G200"/>
  <c r="G203"/>
  <c r="G202"/>
  <c r="G201"/>
  <c r="F200"/>
  <c r="F203"/>
  <c r="F202"/>
  <c r="F201"/>
  <c r="E200"/>
  <c r="E203"/>
  <c r="E202"/>
  <c r="E201"/>
  <c r="D200"/>
  <c r="D203"/>
  <c r="D202"/>
  <c r="D201"/>
  <c r="K16"/>
  <c r="K206"/>
  <c r="K207"/>
  <c r="K205"/>
  <c r="K204"/>
  <c r="L16"/>
  <c r="L206"/>
  <c r="L207"/>
  <c r="L205"/>
  <c r="L204"/>
  <c r="M16"/>
  <c r="M206"/>
  <c r="M207"/>
  <c r="M205"/>
  <c r="M204"/>
  <c r="N16"/>
  <c r="N206"/>
  <c r="N207"/>
  <c r="N205"/>
  <c r="N204"/>
  <c r="O16"/>
  <c r="O206"/>
  <c r="O207"/>
  <c r="O205"/>
  <c r="O204"/>
  <c r="P16"/>
  <c r="P206"/>
  <c r="P207"/>
  <c r="P205"/>
  <c r="P204"/>
  <c r="J25"/>
  <c r="J49"/>
  <c r="J54"/>
  <c r="J78"/>
  <c r="J87"/>
  <c r="J103"/>
  <c r="J108"/>
  <c r="J128"/>
  <c r="J140"/>
  <c r="J145"/>
  <c r="J161"/>
  <c r="J177"/>
  <c r="J182"/>
  <c r="J198"/>
  <c r="J16"/>
  <c r="J206"/>
  <c r="I25"/>
  <c r="I49"/>
  <c r="I54"/>
  <c r="I78"/>
  <c r="I87"/>
  <c r="I103"/>
  <c r="I108"/>
  <c r="I128"/>
  <c r="I140"/>
  <c r="I145"/>
  <c r="I161"/>
  <c r="I177"/>
  <c r="I182"/>
  <c r="I198"/>
  <c r="I16"/>
  <c r="I206"/>
  <c r="H25"/>
  <c r="H49"/>
  <c r="H54"/>
  <c r="H78"/>
  <c r="H87"/>
  <c r="H103"/>
  <c r="H108"/>
  <c r="H128"/>
  <c r="H140"/>
  <c r="H145"/>
  <c r="H161"/>
  <c r="H177"/>
  <c r="H182"/>
  <c r="H198"/>
  <c r="H16"/>
  <c r="H206"/>
  <c r="G25"/>
  <c r="G49"/>
  <c r="G54"/>
  <c r="G78"/>
  <c r="G87"/>
  <c r="G103"/>
  <c r="G108"/>
  <c r="G128"/>
  <c r="G140"/>
  <c r="G145"/>
  <c r="G161"/>
  <c r="G177"/>
  <c r="G182"/>
  <c r="G198"/>
  <c r="G16"/>
  <c r="G206"/>
  <c r="E25"/>
  <c r="E49"/>
  <c r="E54"/>
  <c r="E78"/>
  <c r="E87"/>
  <c r="E103"/>
  <c r="E108"/>
  <c r="E128"/>
  <c r="E140"/>
  <c r="E145"/>
  <c r="E161"/>
  <c r="E177"/>
  <c r="E182"/>
  <c r="E198"/>
  <c r="E16"/>
  <c r="E206"/>
  <c r="F25"/>
  <c r="F49"/>
  <c r="F54"/>
  <c r="F78"/>
  <c r="F87"/>
  <c r="F103"/>
  <c r="F108"/>
  <c r="F128"/>
  <c r="F140"/>
  <c r="F145"/>
  <c r="F161"/>
  <c r="F177"/>
  <c r="F182"/>
  <c r="F198"/>
  <c r="F16"/>
  <c r="F206"/>
  <c r="D21"/>
  <c r="D29"/>
  <c r="D33"/>
  <c r="D37"/>
  <c r="D41"/>
  <c r="D25"/>
  <c r="D45"/>
  <c r="D49"/>
  <c r="D58"/>
  <c r="D62"/>
  <c r="D66"/>
  <c r="D70"/>
  <c r="D54"/>
  <c r="D74"/>
  <c r="D78"/>
  <c r="D83"/>
  <c r="D91"/>
  <c r="D95"/>
  <c r="D87"/>
  <c r="D99"/>
  <c r="D103"/>
  <c r="D112"/>
  <c r="D116"/>
  <c r="D108"/>
  <c r="D120"/>
  <c r="D124"/>
  <c r="D132"/>
  <c r="D136"/>
  <c r="D128"/>
  <c r="D140"/>
  <c r="D149"/>
  <c r="D153"/>
  <c r="D145"/>
  <c r="D157"/>
  <c r="D165"/>
  <c r="D172"/>
  <c r="D161"/>
  <c r="D177"/>
  <c r="D186"/>
  <c r="D190"/>
  <c r="D194"/>
  <c r="D182"/>
  <c r="D198"/>
  <c r="D16"/>
  <c r="D206"/>
  <c r="D15"/>
  <c r="D13"/>
  <c r="D9"/>
  <c r="D8"/>
  <c r="D7"/>
  <c r="F214"/>
  <c r="G214"/>
  <c r="H214"/>
  <c r="I214"/>
  <c r="J214"/>
  <c r="F215"/>
  <c r="E215"/>
  <c r="G215"/>
  <c r="H215"/>
  <c r="I215"/>
  <c r="J215"/>
  <c r="D215"/>
  <c r="E214"/>
  <c r="D214"/>
  <c r="F213"/>
  <c r="G213"/>
  <c r="H213"/>
  <c r="I213"/>
  <c r="J213"/>
  <c r="E213"/>
  <c r="F212"/>
  <c r="G212"/>
  <c r="H212"/>
  <c r="I212"/>
  <c r="J212"/>
  <c r="E212"/>
  <c r="F211"/>
  <c r="G211"/>
  <c r="H211"/>
  <c r="I211"/>
  <c r="J211"/>
  <c r="E211"/>
  <c r="D211"/>
  <c r="F210"/>
  <c r="G210"/>
  <c r="H210"/>
  <c r="I210"/>
  <c r="J210"/>
  <c r="E210"/>
  <c r="F209"/>
  <c r="G209"/>
  <c r="H209"/>
  <c r="I209"/>
  <c r="J209"/>
  <c r="E209"/>
  <c r="D166"/>
  <c r="D167"/>
  <c r="D168"/>
  <c r="D173"/>
  <c r="D210"/>
  <c r="H208"/>
  <c r="D213"/>
  <c r="D209"/>
  <c r="E208"/>
  <c r="D212"/>
  <c r="G208"/>
  <c r="J208"/>
  <c r="F208"/>
  <c r="I208"/>
  <c r="D195"/>
  <c r="D193"/>
  <c r="D191"/>
  <c r="D189"/>
  <c r="D187"/>
  <c r="D185"/>
  <c r="D174"/>
  <c r="D171"/>
  <c r="D169"/>
  <c r="D164"/>
  <c r="D158"/>
  <c r="D156"/>
  <c r="D154"/>
  <c r="D152"/>
  <c r="D137"/>
  <c r="D150"/>
  <c r="D148"/>
  <c r="D144"/>
  <c r="D135"/>
  <c r="D133"/>
  <c r="D131"/>
  <c r="D125"/>
  <c r="D123"/>
  <c r="D121"/>
  <c r="D119"/>
  <c r="D117"/>
  <c r="D115"/>
  <c r="D113"/>
  <c r="D111"/>
  <c r="D100"/>
  <c r="D98"/>
  <c r="D96"/>
  <c r="D94"/>
  <c r="D92"/>
  <c r="D90"/>
  <c r="D84"/>
  <c r="D82"/>
  <c r="D75"/>
  <c r="D73"/>
  <c r="D71"/>
  <c r="D69"/>
  <c r="D67"/>
  <c r="D65"/>
  <c r="D63"/>
  <c r="D61"/>
  <c r="D59"/>
  <c r="D57"/>
  <c r="D44"/>
  <c r="D46"/>
  <c r="D42"/>
  <c r="D40"/>
  <c r="D36"/>
  <c r="D38"/>
  <c r="D32"/>
  <c r="D34"/>
  <c r="D30"/>
  <c r="D28"/>
  <c r="D22"/>
  <c r="D20"/>
  <c r="F181"/>
  <c r="F197"/>
  <c r="E183"/>
  <c r="E199"/>
  <c r="F183"/>
  <c r="F199"/>
  <c r="G183"/>
  <c r="G199"/>
  <c r="H183"/>
  <c r="H199"/>
  <c r="I183"/>
  <c r="I199"/>
  <c r="J183"/>
  <c r="J199"/>
  <c r="E181"/>
  <c r="E197"/>
  <c r="G181"/>
  <c r="G197"/>
  <c r="H181"/>
  <c r="H197"/>
  <c r="I181"/>
  <c r="I197"/>
  <c r="J181"/>
  <c r="J197"/>
  <c r="J192"/>
  <c r="I192"/>
  <c r="H192"/>
  <c r="G192"/>
  <c r="F192"/>
  <c r="E192"/>
  <c r="J188"/>
  <c r="I188"/>
  <c r="H188"/>
  <c r="G188"/>
  <c r="F188"/>
  <c r="E188"/>
  <c r="J184"/>
  <c r="I184"/>
  <c r="H184"/>
  <c r="G184"/>
  <c r="F184"/>
  <c r="E184"/>
  <c r="J170"/>
  <c r="I170"/>
  <c r="H170"/>
  <c r="G170"/>
  <c r="F170"/>
  <c r="E170"/>
  <c r="J163"/>
  <c r="I163"/>
  <c r="H163"/>
  <c r="G163"/>
  <c r="F163"/>
  <c r="E163"/>
  <c r="J162"/>
  <c r="I162"/>
  <c r="H162"/>
  <c r="G162"/>
  <c r="F162"/>
  <c r="E162"/>
  <c r="J160"/>
  <c r="I160"/>
  <c r="H160"/>
  <c r="G160"/>
  <c r="F160"/>
  <c r="E160"/>
  <c r="J155"/>
  <c r="I155"/>
  <c r="H155"/>
  <c r="G155"/>
  <c r="F155"/>
  <c r="E155"/>
  <c r="J151"/>
  <c r="I151"/>
  <c r="H151"/>
  <c r="G151"/>
  <c r="F151"/>
  <c r="E151"/>
  <c r="J147"/>
  <c r="I147"/>
  <c r="H147"/>
  <c r="G147"/>
  <c r="F147"/>
  <c r="E147"/>
  <c r="J146"/>
  <c r="J178"/>
  <c r="I146"/>
  <c r="I178"/>
  <c r="H146"/>
  <c r="H178"/>
  <c r="G146"/>
  <c r="G178"/>
  <c r="F146"/>
  <c r="F178"/>
  <c r="E146"/>
  <c r="J144"/>
  <c r="I144"/>
  <c r="I176"/>
  <c r="H144"/>
  <c r="H176"/>
  <c r="G144"/>
  <c r="G176"/>
  <c r="F144"/>
  <c r="E144"/>
  <c r="E176"/>
  <c r="E129"/>
  <c r="F129"/>
  <c r="G129"/>
  <c r="H129"/>
  <c r="I129"/>
  <c r="J129"/>
  <c r="E127"/>
  <c r="F127"/>
  <c r="G127"/>
  <c r="H127"/>
  <c r="I127"/>
  <c r="J127"/>
  <c r="J130"/>
  <c r="I130"/>
  <c r="H130"/>
  <c r="G130"/>
  <c r="F130"/>
  <c r="E130"/>
  <c r="E109"/>
  <c r="E141"/>
  <c r="F109"/>
  <c r="F141"/>
  <c r="G109"/>
  <c r="G141"/>
  <c r="H109"/>
  <c r="H141"/>
  <c r="I109"/>
  <c r="I141"/>
  <c r="J109"/>
  <c r="J141"/>
  <c r="E107"/>
  <c r="E139"/>
  <c r="F107"/>
  <c r="F139"/>
  <c r="G107"/>
  <c r="G139"/>
  <c r="H107"/>
  <c r="H139"/>
  <c r="I107"/>
  <c r="J107"/>
  <c r="J139"/>
  <c r="J114"/>
  <c r="I114"/>
  <c r="H114"/>
  <c r="G114"/>
  <c r="F114"/>
  <c r="E114"/>
  <c r="J122"/>
  <c r="I122"/>
  <c r="H122"/>
  <c r="G122"/>
  <c r="F122"/>
  <c r="E122"/>
  <c r="J118"/>
  <c r="I118"/>
  <c r="H118"/>
  <c r="G118"/>
  <c r="F118"/>
  <c r="E118"/>
  <c r="J134"/>
  <c r="I134"/>
  <c r="H134"/>
  <c r="G134"/>
  <c r="F134"/>
  <c r="E134"/>
  <c r="J97"/>
  <c r="I97"/>
  <c r="H97"/>
  <c r="G97"/>
  <c r="F97"/>
  <c r="E97"/>
  <c r="E88"/>
  <c r="E104"/>
  <c r="F88"/>
  <c r="G88"/>
  <c r="G104"/>
  <c r="H88"/>
  <c r="H104"/>
  <c r="I88"/>
  <c r="I104"/>
  <c r="J88"/>
  <c r="E86"/>
  <c r="E102"/>
  <c r="F86"/>
  <c r="F102"/>
  <c r="G86"/>
  <c r="H86"/>
  <c r="H102"/>
  <c r="I86"/>
  <c r="I102"/>
  <c r="J86"/>
  <c r="J102"/>
  <c r="J93"/>
  <c r="I93"/>
  <c r="H93"/>
  <c r="G93"/>
  <c r="F93"/>
  <c r="E93"/>
  <c r="J89"/>
  <c r="I89"/>
  <c r="H89"/>
  <c r="G89"/>
  <c r="F89"/>
  <c r="E89"/>
  <c r="J81"/>
  <c r="I81"/>
  <c r="H81"/>
  <c r="G81"/>
  <c r="F81"/>
  <c r="E81"/>
  <c r="G72"/>
  <c r="J72"/>
  <c r="E72"/>
  <c r="E55"/>
  <c r="E79"/>
  <c r="F55"/>
  <c r="F79"/>
  <c r="G55"/>
  <c r="G79"/>
  <c r="H55"/>
  <c r="H79"/>
  <c r="I55"/>
  <c r="I79"/>
  <c r="J55"/>
  <c r="J79"/>
  <c r="E53"/>
  <c r="E77"/>
  <c r="F53"/>
  <c r="F77"/>
  <c r="G53"/>
  <c r="G77"/>
  <c r="H53"/>
  <c r="H77"/>
  <c r="I53"/>
  <c r="I77"/>
  <c r="J53"/>
  <c r="J77"/>
  <c r="G43"/>
  <c r="H43"/>
  <c r="E26"/>
  <c r="F26"/>
  <c r="G26"/>
  <c r="G50"/>
  <c r="H26"/>
  <c r="I26"/>
  <c r="J26"/>
  <c r="E24"/>
  <c r="E48"/>
  <c r="F24"/>
  <c r="G24"/>
  <c r="H24"/>
  <c r="I24"/>
  <c r="I48"/>
  <c r="J24"/>
  <c r="D86"/>
  <c r="D208"/>
  <c r="G196"/>
  <c r="I196"/>
  <c r="I159"/>
  <c r="D81"/>
  <c r="D102"/>
  <c r="D97"/>
  <c r="D147"/>
  <c r="D146"/>
  <c r="D155"/>
  <c r="D184"/>
  <c r="G85"/>
  <c r="J196"/>
  <c r="F196"/>
  <c r="H196"/>
  <c r="F176"/>
  <c r="E196"/>
  <c r="D89"/>
  <c r="D114"/>
  <c r="G175"/>
  <c r="I180"/>
  <c r="E180"/>
  <c r="D118"/>
  <c r="D122"/>
  <c r="D134"/>
  <c r="D151"/>
  <c r="D162"/>
  <c r="D130"/>
  <c r="D109"/>
  <c r="I175"/>
  <c r="H159"/>
  <c r="D160"/>
  <c r="D176"/>
  <c r="J176"/>
  <c r="D192"/>
  <c r="D181"/>
  <c r="D197"/>
  <c r="D188"/>
  <c r="D183"/>
  <c r="D199"/>
  <c r="H180"/>
  <c r="D170"/>
  <c r="E178"/>
  <c r="E159"/>
  <c r="D163"/>
  <c r="D178"/>
  <c r="D129"/>
  <c r="D127"/>
  <c r="I139"/>
  <c r="I205"/>
  <c r="D107"/>
  <c r="G207"/>
  <c r="D93"/>
  <c r="D88"/>
  <c r="D104"/>
  <c r="D72"/>
  <c r="D55"/>
  <c r="D79"/>
  <c r="D53"/>
  <c r="D77"/>
  <c r="E205"/>
  <c r="D43"/>
  <c r="D26"/>
  <c r="D50"/>
  <c r="D24"/>
  <c r="D19"/>
  <c r="I101"/>
  <c r="E101"/>
  <c r="J180"/>
  <c r="F180"/>
  <c r="G180"/>
  <c r="G159"/>
  <c r="G101"/>
  <c r="H106"/>
  <c r="H85"/>
  <c r="G106"/>
  <c r="E143"/>
  <c r="I143"/>
  <c r="F143"/>
  <c r="J143"/>
  <c r="F159"/>
  <c r="J159"/>
  <c r="J106"/>
  <c r="I138"/>
  <c r="H143"/>
  <c r="G143"/>
  <c r="H175"/>
  <c r="F106"/>
  <c r="E106"/>
  <c r="I106"/>
  <c r="E138"/>
  <c r="G110"/>
  <c r="G102"/>
  <c r="J126"/>
  <c r="E126"/>
  <c r="F126"/>
  <c r="G138"/>
  <c r="H138"/>
  <c r="H101"/>
  <c r="J85"/>
  <c r="F85"/>
  <c r="J104"/>
  <c r="J101"/>
  <c r="F104"/>
  <c r="F101"/>
  <c r="I126"/>
  <c r="D110"/>
  <c r="E110"/>
  <c r="I110"/>
  <c r="F110"/>
  <c r="J110"/>
  <c r="F138"/>
  <c r="G126"/>
  <c r="J138"/>
  <c r="H126"/>
  <c r="E85"/>
  <c r="I85"/>
  <c r="H48"/>
  <c r="J50"/>
  <c r="F50"/>
  <c r="G48"/>
  <c r="E50"/>
  <c r="J23"/>
  <c r="F23"/>
  <c r="H50"/>
  <c r="H207"/>
  <c r="G23"/>
  <c r="J48"/>
  <c r="F48"/>
  <c r="I43"/>
  <c r="E43"/>
  <c r="G52"/>
  <c r="I52"/>
  <c r="E52"/>
  <c r="F72"/>
  <c r="I72"/>
  <c r="I23"/>
  <c r="H23"/>
  <c r="I50"/>
  <c r="I207"/>
  <c r="H52"/>
  <c r="H72"/>
  <c r="J52"/>
  <c r="F52"/>
  <c r="J43"/>
  <c r="F43"/>
  <c r="E23"/>
  <c r="F207"/>
  <c r="D85"/>
  <c r="D141"/>
  <c r="D207"/>
  <c r="J207"/>
  <c r="D180"/>
  <c r="D139"/>
  <c r="I204"/>
  <c r="D126"/>
  <c r="D159"/>
  <c r="D196"/>
  <c r="F175"/>
  <c r="E175"/>
  <c r="E207"/>
  <c r="J175"/>
  <c r="D175"/>
  <c r="D143"/>
  <c r="D106"/>
  <c r="D101"/>
  <c r="D52"/>
  <c r="I47"/>
  <c r="E47"/>
  <c r="G205"/>
  <c r="G47"/>
  <c r="F205"/>
  <c r="F204"/>
  <c r="F47"/>
  <c r="J205"/>
  <c r="J47"/>
  <c r="D48"/>
  <c r="D47"/>
  <c r="H205"/>
  <c r="H204"/>
  <c r="H47"/>
  <c r="D23"/>
  <c r="H110"/>
  <c r="J204"/>
  <c r="D138"/>
  <c r="E204"/>
  <c r="G204"/>
  <c r="D205"/>
  <c r="D204"/>
  <c r="G76"/>
  <c r="E76"/>
  <c r="J76"/>
  <c r="F76"/>
  <c r="H76"/>
  <c r="D76"/>
  <c r="J68"/>
  <c r="I68"/>
  <c r="H68"/>
  <c r="G68"/>
  <c r="F68"/>
  <c r="E68"/>
  <c r="D68"/>
  <c r="J64"/>
  <c r="I64"/>
  <c r="H64"/>
  <c r="G64"/>
  <c r="F64"/>
  <c r="E64"/>
  <c r="D64"/>
  <c r="J60"/>
  <c r="I60"/>
  <c r="H60"/>
  <c r="G60"/>
  <c r="F60"/>
  <c r="E60"/>
  <c r="D60"/>
  <c r="J56"/>
  <c r="I56"/>
  <c r="H56"/>
  <c r="G56"/>
  <c r="F56"/>
  <c r="E56"/>
  <c r="D56"/>
  <c r="E39"/>
  <c r="F39"/>
  <c r="G39"/>
  <c r="H39"/>
  <c r="I39"/>
  <c r="J39"/>
  <c r="D39"/>
  <c r="E35"/>
  <c r="F35"/>
  <c r="G35"/>
  <c r="H35"/>
  <c r="I35"/>
  <c r="J35"/>
  <c r="D35"/>
  <c r="E31"/>
  <c r="F31"/>
  <c r="G31"/>
  <c r="H31"/>
  <c r="I31"/>
  <c r="J31"/>
  <c r="D31"/>
  <c r="E27"/>
  <c r="F27"/>
  <c r="G27"/>
  <c r="H27"/>
  <c r="I27"/>
  <c r="J27"/>
  <c r="D27"/>
  <c r="F19"/>
  <c r="G19"/>
  <c r="H19"/>
  <c r="I19"/>
  <c r="J19"/>
  <c r="E19"/>
  <c r="I76"/>
</calcChain>
</file>

<file path=xl/sharedStrings.xml><?xml version="1.0" encoding="utf-8"?>
<sst xmlns="http://schemas.openxmlformats.org/spreadsheetml/2006/main" count="388" uniqueCount="164">
  <si>
    <t>Перечень основных мероприятий Программы</t>
  </si>
  <si>
    <t>№ п/п</t>
  </si>
  <si>
    <t>Наименование мероприятий</t>
  </si>
  <si>
    <t>Источники финансирования</t>
  </si>
  <si>
    <t>Бюджетополучатели/исполнители Программы</t>
  </si>
  <si>
    <t>Ссылка на НПА о соответствии расходного обязательства полномочиям Снежинского городского округа</t>
  </si>
  <si>
    <t>всего</t>
  </si>
  <si>
    <t>Всего, в т.ч.</t>
  </si>
  <si>
    <t>МБ</t>
  </si>
  <si>
    <t>ВИ</t>
  </si>
  <si>
    <t>Всего по Программе, в т.ч.</t>
  </si>
  <si>
    <t>в т.ч. по бюджетополучателям</t>
  </si>
  <si>
    <t>Вовлечение граждан в решение вопросов городского развития посредством цифровой платформы "Активный горожанин"</t>
  </si>
  <si>
    <t>1.1.</t>
  </si>
  <si>
    <t>1.2.</t>
  </si>
  <si>
    <t xml:space="preserve">Поэтапное внедрение государственной информационной системы обеспечения градостроительной деятельности, обеспечивающей формирование в электронном виде данных об объектах недвижимости, земельных участках и их характеристиках </t>
  </si>
  <si>
    <t>Задача 1.  Улучшения качества жизни граждан через активное вовлечение жителей в жизнь города, обеспечение достоверных данных для принятия управленческих решений по обеспечению жизнедеятельности и развитию города, активного взаимодействия оперативных служб города, обладающих электронной базой актуальных сведений о параметрах функционирования города.</t>
  </si>
  <si>
    <t>Внедрение электронного сервиса, обеспечивающего регулярный анализ фактических данных об объектах недвижимости и данных кадастровой карты муниципального образования, направленный на выявление несоответствий и принятия соответствующих мер реагирования</t>
  </si>
  <si>
    <t>1.3.</t>
  </si>
  <si>
    <t xml:space="preserve">Внедрение интеллектуальной транспортной системы, обеспечивающей анализ маршрутов движения общественного и частного транспорта и уровень загруженности участков транспортной сети </t>
  </si>
  <si>
    <t>Внедрение электронной модели территориальной схемы обращения с твердыми коммунальными отходами</t>
  </si>
  <si>
    <t>Задача 2. Обеспечение достоверных данных о фактическом потреблении коммунальных ресурсов в МКД, повышение уровня предоставления услуг населению по основному виду деятельности учреждений и организаций за счет снижения расходов на оплату коммунальных ресурсов и эффективного их использования.</t>
  </si>
  <si>
    <t>2.1.</t>
  </si>
  <si>
    <t>2.2.</t>
  </si>
  <si>
    <t>Оснащение автоматизированными системами учета потребления тепловой энергии, горячей воды на коллективных (общедомовых) приборах учета, обеспечивающими снятие показаний температуры теплоносителя, давления, объема потребления с периодичностью 1 раз в час</t>
  </si>
  <si>
    <t>Оснащение автоматизированными системами учета потребления холодной воды на коллективных (общедомовых) приборах учета, обеспечивающими снятие показаний давления и объема потребления с периодичностью ежедневно в определенное время</t>
  </si>
  <si>
    <t>Организация деятельности оператора по обработке и передаче данных с автоматизированных систем учета потребления коммунальных ресурсов.</t>
  </si>
  <si>
    <t xml:space="preserve">Обеспечение приема данных с автоматизированных систем учета потребления коммунальных ресурсов в случае критических отклонений их показаний в единую диспетчерскую службу города </t>
  </si>
  <si>
    <t>Создание "Цифрового двойника города", в т.ч.</t>
  </si>
  <si>
    <t>1.2.1.</t>
  </si>
  <si>
    <t>1.2.2.</t>
  </si>
  <si>
    <t>1.2.3.</t>
  </si>
  <si>
    <t>1.2.4.</t>
  </si>
  <si>
    <t>Внедрение систем коммунального учета энергоресурсов, в т.ч.</t>
  </si>
  <si>
    <t>2.1.2.</t>
  </si>
  <si>
    <t>2.1.1.</t>
  </si>
  <si>
    <t>2.1.3.</t>
  </si>
  <si>
    <t>2.1.4.</t>
  </si>
  <si>
    <t>Задача 3. Повышение уровня комфорта городской среды, социальной активности граждан, обеспечение надлежащего уровня освещенности городских улиц, снижение уровня криминогенности.</t>
  </si>
  <si>
    <t>3.1.</t>
  </si>
  <si>
    <t>Внедрение энергоэффективного городского освещения, включая архитектурную и художественную подсветку</t>
  </si>
  <si>
    <t>Сокращение потребления энергоресурсов в государственных и муниципальных учреждениях,  за счет проведения мероприятий по энергосбережению и повышению энергетической эффективности в   муниципальных учреждениях, органах местного самоуправления.</t>
  </si>
  <si>
    <t>Создание Интеллектуального центра городского управления за счет внедрения единой диспетчерской службы города, обладающей электронной базой актуальных сведений о параметрах функционирования города</t>
  </si>
  <si>
    <t>3.2.</t>
  </si>
  <si>
    <t>3.2.1.</t>
  </si>
  <si>
    <t>3.2.2.</t>
  </si>
  <si>
    <t>Организация автоматизированного контроля за работой дорожной и коммунальной техники, в т.ч.</t>
  </si>
  <si>
    <t>Внедрение системы автоматического контроля за передвижением и работой коммунальной, дорожной и иной специализированной техники с использованием систем навигации и /или фото-видео фиксации</t>
  </si>
  <si>
    <t xml:space="preserve">Организация контроля за эффективностью использования техники (расчет логистических маршрутов), а также за несанкционированным отклонением техники от маршрута      </t>
  </si>
  <si>
    <t>3.3.</t>
  </si>
  <si>
    <t>Обеспечение в местах массового скопления людей и социально-значимых объектах доступа в сеть Wi-Fi</t>
  </si>
  <si>
    <t xml:space="preserve">Задача 4. Повышение безопасности граждан - участников дорожного движения и пешеходов, качества предоставления услуг по перевозке пассажиров, снижение количества нарушений дорожно-транспортных происшествий. </t>
  </si>
  <si>
    <t>4.1.</t>
  </si>
  <si>
    <t>4.1.1.</t>
  </si>
  <si>
    <t>4.2.</t>
  </si>
  <si>
    <t>4.3.</t>
  </si>
  <si>
    <t>4.4.</t>
  </si>
  <si>
    <t>4.4.1.</t>
  </si>
  <si>
    <t>4.1.2.</t>
  </si>
  <si>
    <t>Внедрение системы автоматической фото-видео-фиксации нарушений правил дорожного движения, в т.ч.</t>
  </si>
  <si>
    <t>Внедрение системы автоматической фото-видео-фиксации нарушений правил дорожного движения с применением камер видеонаблюдения высокой четкости</t>
  </si>
  <si>
    <t>Обеспечение доступа правоохранительных органов к данным из системы автоматической фото-видео-фиксации для осуществления оперативно-розыскных мероприятий</t>
  </si>
  <si>
    <t>Организация интеллектуального управления городским общественным транспортом путем внедрения системы отслеживания передвижения общественного транспорта в онлайн-режиме</t>
  </si>
  <si>
    <t>Установка систем автоматического регулирования потока транспортных средств при повышении/понижении загруженности проезжей части ("умный светофор")</t>
  </si>
  <si>
    <t>Создание безопасных и комфортных мест ожидания общественного транспорта, в т.ч.</t>
  </si>
  <si>
    <t>Обеспечение создания безопасных и комфортных мест ожидания общественного транспорта, оборудованных информационными табло о передвижении общественного транспорта, схемах и периодичности его движения.</t>
  </si>
  <si>
    <t>Оборудование мест ожидания общественного транспорта сетью беспроводной бесплатной связи  - Wi-Fi,  средствами для зарядки мобильных устройств, средствами передачи экстренного вызова неотложных служб (кнопка 112)</t>
  </si>
  <si>
    <t>4.4.2.</t>
  </si>
  <si>
    <t>Задача 5. Повышение уровня безопасности граждан, предупреждение возможности наступления чрезвычайных происшествий и аварийных ситуаций.</t>
  </si>
  <si>
    <t>5.1.</t>
  </si>
  <si>
    <t>5.1.1.</t>
  </si>
  <si>
    <t>5.1.2.</t>
  </si>
  <si>
    <t>5.2.</t>
  </si>
  <si>
    <t>5.3.</t>
  </si>
  <si>
    <t>5.3.1.</t>
  </si>
  <si>
    <t>5.3.2.</t>
  </si>
  <si>
    <t>Обеспечение доступа правоохранительных органов в систему видеонаблюдения для получения сведений</t>
  </si>
  <si>
    <t xml:space="preserve">Обеспечение системы  информирования граждан о возникновении чрезвычайных ситуаций, а также о неблагоприятных условиях (погодных, техногенных), в том числе через мобильные средства связи и системы оповещения </t>
  </si>
  <si>
    <t>Создание интеллектуальной системы  видеонаблюдения на социально значимых объектах, в т.ч.</t>
  </si>
  <si>
    <t>Создание интеллектуальной системы  видеонаблюдения, в т.ч.</t>
  </si>
  <si>
    <t>Создание и внедрение системы видеонаблюдения с автоматизированной функцией контроля работы камер в школах, детских садах, на объектах культурного назначения , спортивных сооружениях</t>
  </si>
  <si>
    <t>Установка СКУД в детских садах, школах, центрах дополнительного образования детей.
Интеграция в систему комплексной безопасности «Цифровая школа»</t>
  </si>
  <si>
    <t>Задача 6. Обеспечение бесперебойной работы по вывозу твердых коммунальных отходов</t>
  </si>
  <si>
    <t>Автоматизация системы управления обращения с твердыми коммунальными отходами</t>
  </si>
  <si>
    <t>Организация взаимодействия региональных и муниципальных органов власти, регионального оператора по вывозу твердых коммунальных отходов, перевозчиков отходов и полигонов захоронения отходов.</t>
  </si>
  <si>
    <t>Внедрение автоматизированной информационной системы управления обращения с отходами</t>
  </si>
  <si>
    <t>Обеспечение контроля за передвижением и работой специализированной техники по вывозу бытовых отходов в онлайн - режиме</t>
  </si>
  <si>
    <t>МКУ "УГХ СГО"</t>
  </si>
  <si>
    <t>администрация</t>
  </si>
  <si>
    <t>КУИ</t>
  </si>
  <si>
    <t>администрация, ресурсоснабжающие организации, управляющие компании</t>
  </si>
  <si>
    <t>Объем финансирования,  руб.</t>
  </si>
  <si>
    <t>администрация (УГ)</t>
  </si>
  <si>
    <t>УО</t>
  </si>
  <si>
    <t>УКиМП</t>
  </si>
  <si>
    <t>УФиС</t>
  </si>
  <si>
    <t>Бюджетные учреждения, в т.ч.</t>
  </si>
  <si>
    <t>ФБ (ОБ)</t>
  </si>
  <si>
    <t xml:space="preserve">Внедрение системы видеонаблюдения с функциями биометрической идентификации и видеоаналитики, а также автоматизированной системы контроля работы камер в местах повышенной опасности с синхронизацией имеющихся систем видеонаблюдения, в том числе установленных в рамках АПК "Безопасный город" </t>
  </si>
  <si>
    <t>№1.1, 1.2</t>
  </si>
  <si>
    <t>№1.6</t>
  </si>
  <si>
    <t>№1.7</t>
  </si>
  <si>
    <t>№1.8</t>
  </si>
  <si>
    <t>№1.9</t>
  </si>
  <si>
    <t>№1.3, 1.4, 1.5</t>
  </si>
  <si>
    <t>№2.1</t>
  </si>
  <si>
    <t>№2.2</t>
  </si>
  <si>
    <t>№3.1, 3.2</t>
  </si>
  <si>
    <t>№3.3</t>
  </si>
  <si>
    <t>№3.4, 3.5</t>
  </si>
  <si>
    <t>№3.6</t>
  </si>
  <si>
    <t>№4.1</t>
  </si>
  <si>
    <t>№4.2, 4.3</t>
  </si>
  <si>
    <t>№4.4</t>
  </si>
  <si>
    <t>№4.5</t>
  </si>
  <si>
    <t>№4.6</t>
  </si>
  <si>
    <t>№5.1</t>
  </si>
  <si>
    <t>№5.2</t>
  </si>
  <si>
    <t>№5.3</t>
  </si>
  <si>
    <t>№5.4</t>
  </si>
  <si>
    <t>6.1.</t>
  </si>
  <si>
    <t>6.1.1.</t>
  </si>
  <si>
    <t>6.1.2.</t>
  </si>
  <si>
    <t>6.1.3.</t>
  </si>
  <si>
    <t>№6.1</t>
  </si>
  <si>
    <t>СОГЛАШЕНИЕ о реализации пилотного проекта по цифровизации городского хозяйства на территории муниципального образования в рамках ведомственного проекта Министерства строительства и жилищно-коммунального хозяйства Российской Федерации по цифровизации городского хозяйства "Умный город" от 19.03.2019 №06-21/С</t>
  </si>
  <si>
    <t>Задача 1 Программы</t>
  </si>
  <si>
    <t>Предоставление субсидий бюджетному учреждению на финансовое обеспечение программного и информационного сопровождения, обслуживание оргтехники для органов местного самоуправления и органов управления, Администрации</t>
  </si>
  <si>
    <t xml:space="preserve">Предоставление субсидий бюджетному учреждению на осуществление издательской деятельности </t>
  </si>
  <si>
    <t>1.1</t>
  </si>
  <si>
    <t>1.2</t>
  </si>
  <si>
    <t>1.3</t>
  </si>
  <si>
    <t xml:space="preserve">Приобретение лицензионного программного обеспечения </t>
  </si>
  <si>
    <t>1.4</t>
  </si>
  <si>
    <t>Обеспечение широкополосного доступа к информационно-телекоммуникационной сети «Интернет» для образовательных организаций Снежинского городского округа</t>
  </si>
  <si>
    <t>1.5</t>
  </si>
  <si>
    <t>Консультирование в области компьютерных технологий</t>
  </si>
  <si>
    <t>без финансирования</t>
  </si>
  <si>
    <t>2.1</t>
  </si>
  <si>
    <t>Приобретение отечественных цифровых платформ сбора, обработки данных</t>
  </si>
  <si>
    <t>3.1</t>
  </si>
  <si>
    <t>Обновление информационно-телекоммуникационной инфраструктуры</t>
  </si>
  <si>
    <t>По прямому контракту с АО «Эр-Телком Холдинг»</t>
  </si>
  <si>
    <t>Задача 2 Программы</t>
  </si>
  <si>
    <t>Задача 2 подпрограммы Внедрение отечественных цифровых платформ сбора, обработки и распространения данных для обеспечения потребностей граждан, субъектов предпринимательства и органов местного самоуправления</t>
  </si>
  <si>
    <t>Задача 3 подпрограммы Обновление парка персональных компьютеров и оргтехники</t>
  </si>
  <si>
    <t>Итого по подпрограмме</t>
  </si>
  <si>
    <t>администрация/      МБУ "ИНФОРМКОМ"</t>
  </si>
  <si>
    <t>МКУ "Управление образования"</t>
  </si>
  <si>
    <t xml:space="preserve">Федеральный закон 
от  06.10.2003 № 131-ФЗ «Об общих принципах организации местного самоуправле
ния в Российской Федерации» (ст.17 п.1 п.п.3)
</t>
  </si>
  <si>
    <t>Связь с индикаторами реализации Программы (подпрограммы)       (№ показателя)</t>
  </si>
  <si>
    <t>№ 1.2</t>
  </si>
  <si>
    <t>№ 1.1, 1.3, 1.4</t>
  </si>
  <si>
    <t>№ 2.1</t>
  </si>
  <si>
    <t>№ 3.1</t>
  </si>
  <si>
    <t>№ 1.5</t>
  </si>
  <si>
    <t>Подпрограмма "Обеспечение эффективного управления информационно-телекоммуникационными ресурсами"</t>
  </si>
  <si>
    <t>Задача 1 подпрограммы Обеспечение бесперебойного функционирования и развития информационно-телекоммуникационной инфраструктуры органов местного самоуправления и органов управления администрации города Снежинска</t>
  </si>
  <si>
    <t>Итого Задача 1:</t>
  </si>
  <si>
    <t>Итого Задача 2:</t>
  </si>
  <si>
    <t>Итого Задача 3:</t>
  </si>
  <si>
    <t>Итого Задача 4:</t>
  </si>
  <si>
    <t>Итого Задача 5:</t>
  </si>
  <si>
    <t>Итого Задача 6: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</si>
</sst>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/>
    <xf numFmtId="2" fontId="3" fillId="0" borderId="0" xfId="0" applyNumberFormat="1" applyFont="1"/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/>
    <xf numFmtId="2" fontId="1" fillId="0" borderId="1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horizontal="left" vertical="top" wrapText="1"/>
    </xf>
    <xf numFmtId="2" fontId="1" fillId="0" borderId="0" xfId="0" applyNumberFormat="1" applyFont="1"/>
    <xf numFmtId="2" fontId="1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vertical="top" wrapText="1"/>
    </xf>
    <xf numFmtId="2" fontId="2" fillId="3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4" borderId="1" xfId="0" applyNumberFormat="1" applyFont="1" applyFill="1" applyBorder="1"/>
    <xf numFmtId="2" fontId="2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vertical="top" wrapText="1"/>
    </xf>
    <xf numFmtId="2" fontId="1" fillId="0" borderId="0" xfId="0" applyNumberFormat="1" applyFont="1" applyAlignment="1">
      <alignment vertical="top" wrapText="1"/>
    </xf>
    <xf numFmtId="4" fontId="2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wrapText="1"/>
    </xf>
    <xf numFmtId="4" fontId="1" fillId="0" borderId="3" xfId="0" applyNumberFormat="1" applyFont="1" applyBorder="1" applyAlignment="1">
      <alignment horizontal="center" wrapText="1"/>
    </xf>
    <xf numFmtId="4" fontId="1" fillId="0" borderId="4" xfId="0" applyNumberFormat="1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wrapText="1"/>
    </xf>
    <xf numFmtId="2" fontId="2" fillId="0" borderId="1" xfId="0" applyNumberFormat="1" applyFont="1" applyFill="1" applyBorder="1" applyAlignment="1">
      <alignment vertical="top" wrapText="1"/>
    </xf>
    <xf numFmtId="2" fontId="1" fillId="0" borderId="2" xfId="0" applyNumberFormat="1" applyFont="1" applyBorder="1" applyAlignment="1">
      <alignment horizontal="left" vertical="top" wrapText="1"/>
    </xf>
    <xf numFmtId="2" fontId="1" fillId="0" borderId="3" xfId="0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justify" vertical="top" wrapText="1"/>
    </xf>
    <xf numFmtId="2" fontId="1" fillId="0" borderId="3" xfId="0" applyNumberFormat="1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justify" vertical="top" wrapText="1"/>
    </xf>
    <xf numFmtId="2" fontId="2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2" fontId="1" fillId="0" borderId="2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justify" vertical="top" wrapText="1"/>
    </xf>
    <xf numFmtId="2" fontId="1" fillId="0" borderId="4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2" fontId="2" fillId="0" borderId="0" xfId="0" applyNumberFormat="1" applyFont="1" applyAlignment="1">
      <alignment horizontal="center"/>
    </xf>
    <xf numFmtId="2" fontId="1" fillId="0" borderId="5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16"/>
  <sheetViews>
    <sheetView tabSelected="1" topLeftCell="D1" zoomScale="90" zoomScaleNormal="100" zoomScaleSheetLayoutView="100" workbookViewId="0">
      <selection activeCell="D11" sqref="D11"/>
    </sheetView>
  </sheetViews>
  <sheetFormatPr defaultColWidth="7.85546875" defaultRowHeight="15"/>
  <cols>
    <col min="1" max="1" width="7.85546875" style="2" customWidth="1"/>
    <col min="2" max="2" width="64" style="2" customWidth="1"/>
    <col min="3" max="3" width="17.28515625" style="2" customWidth="1"/>
    <col min="4" max="4" width="16.28515625" style="2" customWidth="1"/>
    <col min="5" max="5" width="16" style="2" customWidth="1"/>
    <col min="6" max="6" width="16.140625" style="2" customWidth="1"/>
    <col min="7" max="7" width="16.28515625" style="2" customWidth="1"/>
    <col min="8" max="8" width="15.42578125" style="2" customWidth="1"/>
    <col min="9" max="9" width="15.140625" style="2" customWidth="1"/>
    <col min="10" max="16" width="16.42578125" style="2" customWidth="1"/>
    <col min="17" max="17" width="19.140625" style="2" customWidth="1"/>
    <col min="18" max="18" width="18" style="2" customWidth="1"/>
    <col min="19" max="19" width="23.85546875" style="2" customWidth="1"/>
    <col min="20" max="20" width="13" style="2" customWidth="1"/>
    <col min="21" max="255" width="9.140625" style="2" customWidth="1"/>
    <col min="256" max="16384" width="7.85546875" style="2"/>
  </cols>
  <sheetData>
    <row r="1" spans="1:19" ht="15.7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1"/>
    </row>
    <row r="2" spans="1:19" ht="87.75" customHeight="1">
      <c r="A2" s="77" t="s">
        <v>1</v>
      </c>
      <c r="B2" s="77" t="s">
        <v>2</v>
      </c>
      <c r="C2" s="48" t="s">
        <v>3</v>
      </c>
      <c r="D2" s="82" t="s">
        <v>91</v>
      </c>
      <c r="E2" s="83"/>
      <c r="F2" s="83"/>
      <c r="G2" s="83"/>
      <c r="H2" s="83"/>
      <c r="I2" s="83"/>
      <c r="J2" s="83"/>
      <c r="K2" s="84"/>
      <c r="L2" s="84"/>
      <c r="M2" s="84"/>
      <c r="N2" s="84"/>
      <c r="O2" s="84"/>
      <c r="P2" s="85"/>
      <c r="Q2" s="77" t="s">
        <v>4</v>
      </c>
      <c r="R2" s="77" t="s">
        <v>150</v>
      </c>
      <c r="S2" s="77" t="s">
        <v>5</v>
      </c>
    </row>
    <row r="3" spans="1:19" ht="33.75" customHeight="1">
      <c r="A3" s="77"/>
      <c r="B3" s="77"/>
      <c r="C3" s="50"/>
      <c r="D3" s="3" t="s">
        <v>6</v>
      </c>
      <c r="E3" s="4">
        <v>2019</v>
      </c>
      <c r="F3" s="4">
        <v>2020</v>
      </c>
      <c r="G3" s="4">
        <v>2021</v>
      </c>
      <c r="H3" s="4">
        <v>2022</v>
      </c>
      <c r="I3" s="4">
        <v>2023</v>
      </c>
      <c r="J3" s="4">
        <v>2024</v>
      </c>
      <c r="K3" s="4">
        <v>2025</v>
      </c>
      <c r="L3" s="4">
        <v>2026</v>
      </c>
      <c r="M3" s="4">
        <v>2027</v>
      </c>
      <c r="N3" s="4">
        <v>2028</v>
      </c>
      <c r="O3" s="4">
        <v>2029</v>
      </c>
      <c r="P3" s="4">
        <v>2030</v>
      </c>
      <c r="Q3" s="77"/>
      <c r="R3" s="77"/>
      <c r="S3" s="77"/>
    </row>
    <row r="4" spans="1:19" ht="15.75">
      <c r="A4" s="25"/>
      <c r="B4" s="78" t="s">
        <v>126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7"/>
      <c r="S4" s="25"/>
    </row>
    <row r="5" spans="1:19" ht="15.75">
      <c r="A5" s="25"/>
      <c r="B5" s="78" t="s">
        <v>156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7"/>
      <c r="S5" s="25"/>
    </row>
    <row r="6" spans="1:19" ht="15.75">
      <c r="A6" s="25"/>
      <c r="B6" s="78" t="s">
        <v>157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25"/>
    </row>
    <row r="7" spans="1:19" ht="157.5">
      <c r="A7" s="31" t="s">
        <v>129</v>
      </c>
      <c r="B7" s="37" t="s">
        <v>127</v>
      </c>
      <c r="C7" s="35" t="s">
        <v>8</v>
      </c>
      <c r="D7" s="36">
        <f>SUM(E7:P7)</f>
        <v>95982227</v>
      </c>
      <c r="E7" s="36">
        <v>0</v>
      </c>
      <c r="F7" s="36">
        <v>8725657</v>
      </c>
      <c r="G7" s="36">
        <v>8725657</v>
      </c>
      <c r="H7" s="36">
        <v>8725657</v>
      </c>
      <c r="I7" s="36">
        <v>8725657</v>
      </c>
      <c r="J7" s="36">
        <v>8725657</v>
      </c>
      <c r="K7" s="36">
        <v>8725657</v>
      </c>
      <c r="L7" s="36">
        <v>8725657</v>
      </c>
      <c r="M7" s="36">
        <v>8725657</v>
      </c>
      <c r="N7" s="36">
        <v>8725657</v>
      </c>
      <c r="O7" s="36">
        <v>8725657</v>
      </c>
      <c r="P7" s="36">
        <v>8725657</v>
      </c>
      <c r="Q7" s="35" t="s">
        <v>147</v>
      </c>
      <c r="R7" s="31" t="s">
        <v>152</v>
      </c>
      <c r="S7" s="25" t="s">
        <v>149</v>
      </c>
    </row>
    <row r="8" spans="1:19" ht="157.5">
      <c r="A8" s="31" t="s">
        <v>130</v>
      </c>
      <c r="B8" s="30" t="s">
        <v>128</v>
      </c>
      <c r="C8" s="35" t="s">
        <v>8</v>
      </c>
      <c r="D8" s="36">
        <f>SUM(E8:P8)</f>
        <v>24120943</v>
      </c>
      <c r="E8" s="36">
        <v>0</v>
      </c>
      <c r="F8" s="36">
        <v>2192813</v>
      </c>
      <c r="G8" s="36">
        <v>2192813</v>
      </c>
      <c r="H8" s="36">
        <v>2192813</v>
      </c>
      <c r="I8" s="36">
        <v>2192813</v>
      </c>
      <c r="J8" s="36">
        <v>2192813</v>
      </c>
      <c r="K8" s="36">
        <v>2192813</v>
      </c>
      <c r="L8" s="36">
        <v>2192813</v>
      </c>
      <c r="M8" s="36">
        <v>2192813</v>
      </c>
      <c r="N8" s="36">
        <v>2192813</v>
      </c>
      <c r="O8" s="36">
        <v>2192813</v>
      </c>
      <c r="P8" s="36">
        <v>2192813</v>
      </c>
      <c r="Q8" s="35" t="s">
        <v>147</v>
      </c>
      <c r="R8" s="31" t="s">
        <v>155</v>
      </c>
      <c r="S8" s="25" t="s">
        <v>149</v>
      </c>
    </row>
    <row r="9" spans="1:19" ht="33.75" customHeight="1">
      <c r="A9" s="31" t="s">
        <v>131</v>
      </c>
      <c r="B9" s="30" t="s">
        <v>132</v>
      </c>
      <c r="C9" s="33" t="s">
        <v>8</v>
      </c>
      <c r="D9" s="20">
        <f>SUM(E9:P9)</f>
        <v>5706000</v>
      </c>
      <c r="E9" s="20">
        <v>0</v>
      </c>
      <c r="F9" s="20">
        <v>0</v>
      </c>
      <c r="G9" s="20">
        <v>790000</v>
      </c>
      <c r="H9" s="20">
        <v>2510000</v>
      </c>
      <c r="I9" s="20">
        <v>1006000</v>
      </c>
      <c r="J9" s="20">
        <v>200000</v>
      </c>
      <c r="K9" s="20">
        <v>200000</v>
      </c>
      <c r="L9" s="20">
        <v>200000</v>
      </c>
      <c r="M9" s="20">
        <v>200000</v>
      </c>
      <c r="N9" s="20">
        <v>200000</v>
      </c>
      <c r="O9" s="20">
        <v>200000</v>
      </c>
      <c r="P9" s="20">
        <v>200000</v>
      </c>
      <c r="Q9" s="25" t="s">
        <v>88</v>
      </c>
      <c r="R9" s="31" t="s">
        <v>151</v>
      </c>
      <c r="S9" s="25"/>
    </row>
    <row r="10" spans="1:19" ht="63">
      <c r="A10" s="31" t="s">
        <v>133</v>
      </c>
      <c r="B10" s="30" t="s">
        <v>134</v>
      </c>
      <c r="C10" s="32" t="s">
        <v>142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5" t="s">
        <v>148</v>
      </c>
      <c r="R10" s="25"/>
      <c r="S10" s="25"/>
    </row>
    <row r="11" spans="1:19" ht="33.75" customHeight="1">
      <c r="A11" s="31" t="s">
        <v>135</v>
      </c>
      <c r="B11" s="30" t="s">
        <v>136</v>
      </c>
      <c r="C11" s="33" t="s">
        <v>137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5"/>
      <c r="R11" s="25"/>
      <c r="S11" s="25"/>
    </row>
    <row r="12" spans="1:19" ht="15.75">
      <c r="A12" s="31"/>
      <c r="B12" s="62" t="s">
        <v>144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4"/>
      <c r="S12" s="25"/>
    </row>
    <row r="13" spans="1:19" ht="33.75" customHeight="1">
      <c r="A13" s="31" t="s">
        <v>138</v>
      </c>
      <c r="B13" s="29" t="s">
        <v>139</v>
      </c>
      <c r="C13" s="33" t="s">
        <v>8</v>
      </c>
      <c r="D13" s="20">
        <f>SUM(E13:P13)</f>
        <v>30600878</v>
      </c>
      <c r="E13" s="20">
        <v>0</v>
      </c>
      <c r="F13" s="20">
        <v>2781898</v>
      </c>
      <c r="G13" s="20">
        <v>2781898</v>
      </c>
      <c r="H13" s="20">
        <v>2781898</v>
      </c>
      <c r="I13" s="20">
        <v>2781898</v>
      </c>
      <c r="J13" s="20">
        <v>2781898</v>
      </c>
      <c r="K13" s="20">
        <v>2781898</v>
      </c>
      <c r="L13" s="20">
        <v>2781898</v>
      </c>
      <c r="M13" s="20">
        <v>2781898</v>
      </c>
      <c r="N13" s="20">
        <v>2781898</v>
      </c>
      <c r="O13" s="20">
        <v>2781898</v>
      </c>
      <c r="P13" s="20">
        <v>2781898</v>
      </c>
      <c r="Q13" s="25" t="s">
        <v>88</v>
      </c>
      <c r="R13" s="25" t="s">
        <v>153</v>
      </c>
      <c r="S13" s="25"/>
    </row>
    <row r="14" spans="1:19" ht="15.75">
      <c r="A14" s="31"/>
      <c r="B14" s="65" t="s">
        <v>145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7"/>
      <c r="S14" s="25"/>
    </row>
    <row r="15" spans="1:19" ht="31.5">
      <c r="A15" s="31" t="s">
        <v>140</v>
      </c>
      <c r="B15" s="29" t="s">
        <v>141</v>
      </c>
      <c r="C15" s="33" t="s">
        <v>8</v>
      </c>
      <c r="D15" s="20">
        <f>SUM(E15:P15)</f>
        <v>38281000</v>
      </c>
      <c r="E15" s="20">
        <v>0</v>
      </c>
      <c r="F15" s="20">
        <v>420000</v>
      </c>
      <c r="G15" s="20">
        <v>8555000</v>
      </c>
      <c r="H15" s="20">
        <v>10300000</v>
      </c>
      <c r="I15" s="20">
        <v>3431000</v>
      </c>
      <c r="J15" s="20">
        <v>2225000</v>
      </c>
      <c r="K15" s="20">
        <v>2225000</v>
      </c>
      <c r="L15" s="20">
        <v>2225000</v>
      </c>
      <c r="M15" s="20">
        <v>2225000</v>
      </c>
      <c r="N15" s="20">
        <v>2225000</v>
      </c>
      <c r="O15" s="20">
        <v>2225000</v>
      </c>
      <c r="P15" s="20">
        <v>2225000</v>
      </c>
      <c r="Q15" s="25" t="s">
        <v>88</v>
      </c>
      <c r="R15" s="25" t="s">
        <v>154</v>
      </c>
      <c r="S15" s="25"/>
    </row>
    <row r="16" spans="1:19" ht="15.75">
      <c r="A16" s="31"/>
      <c r="B16" s="34" t="s">
        <v>146</v>
      </c>
      <c r="C16" s="33"/>
      <c r="D16" s="19">
        <f>SUM(E16:P16)</f>
        <v>194691048</v>
      </c>
      <c r="E16" s="19">
        <f t="shared" ref="E16:P16" si="0">E7+E8+E9+E13+E15</f>
        <v>0</v>
      </c>
      <c r="F16" s="19">
        <f t="shared" si="0"/>
        <v>14120368</v>
      </c>
      <c r="G16" s="19">
        <f t="shared" si="0"/>
        <v>23045368</v>
      </c>
      <c r="H16" s="19">
        <f t="shared" si="0"/>
        <v>26510368</v>
      </c>
      <c r="I16" s="19">
        <f t="shared" si="0"/>
        <v>18137368</v>
      </c>
      <c r="J16" s="19">
        <f t="shared" si="0"/>
        <v>16125368</v>
      </c>
      <c r="K16" s="19">
        <f t="shared" si="0"/>
        <v>16125368</v>
      </c>
      <c r="L16" s="19">
        <f t="shared" si="0"/>
        <v>16125368</v>
      </c>
      <c r="M16" s="19">
        <f t="shared" si="0"/>
        <v>16125368</v>
      </c>
      <c r="N16" s="19">
        <f t="shared" si="0"/>
        <v>16125368</v>
      </c>
      <c r="O16" s="19">
        <f t="shared" si="0"/>
        <v>16125368</v>
      </c>
      <c r="P16" s="19">
        <f t="shared" si="0"/>
        <v>16125368</v>
      </c>
      <c r="Q16" s="25"/>
      <c r="R16" s="25"/>
      <c r="S16" s="25"/>
    </row>
    <row r="17" spans="1:19" ht="15.75">
      <c r="A17" s="71" t="s">
        <v>143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5"/>
    </row>
    <row r="18" spans="1:19" ht="33.75" customHeight="1">
      <c r="A18" s="71" t="s">
        <v>16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5"/>
    </row>
    <row r="19" spans="1:19" ht="17.25" customHeight="1">
      <c r="A19" s="52" t="s">
        <v>13</v>
      </c>
      <c r="B19" s="53" t="s">
        <v>12</v>
      </c>
      <c r="C19" s="6" t="s">
        <v>7</v>
      </c>
      <c r="D19" s="19">
        <f t="shared" ref="D19:J19" si="1">D21+D22+D20</f>
        <v>2500000</v>
      </c>
      <c r="E19" s="19">
        <f t="shared" si="1"/>
        <v>0</v>
      </c>
      <c r="F19" s="19">
        <f t="shared" si="1"/>
        <v>250000</v>
      </c>
      <c r="G19" s="19">
        <f t="shared" si="1"/>
        <v>2250000</v>
      </c>
      <c r="H19" s="19">
        <f t="shared" si="1"/>
        <v>0</v>
      </c>
      <c r="I19" s="19">
        <f t="shared" si="1"/>
        <v>0</v>
      </c>
      <c r="J19" s="19">
        <f t="shared" si="1"/>
        <v>0</v>
      </c>
      <c r="K19" s="19"/>
      <c r="L19" s="19"/>
      <c r="M19" s="19"/>
      <c r="N19" s="19"/>
      <c r="O19" s="19"/>
      <c r="P19" s="19"/>
      <c r="Q19" s="51" t="s">
        <v>88</v>
      </c>
      <c r="R19" s="48" t="s">
        <v>99</v>
      </c>
      <c r="S19" s="41" t="s">
        <v>125</v>
      </c>
    </row>
    <row r="20" spans="1:19" ht="17.25" customHeight="1">
      <c r="A20" s="52"/>
      <c r="B20" s="54"/>
      <c r="C20" s="6" t="s">
        <v>97</v>
      </c>
      <c r="D20" s="20">
        <f>SUM(E20:J20)</f>
        <v>2500000</v>
      </c>
      <c r="E20" s="20"/>
      <c r="F20" s="20">
        <v>250000</v>
      </c>
      <c r="G20" s="20">
        <v>2250000</v>
      </c>
      <c r="H20" s="20"/>
      <c r="I20" s="20"/>
      <c r="J20" s="20"/>
      <c r="K20" s="20"/>
      <c r="L20" s="20"/>
      <c r="M20" s="20"/>
      <c r="N20" s="20"/>
      <c r="O20" s="20"/>
      <c r="P20" s="20"/>
      <c r="Q20" s="51"/>
      <c r="R20" s="49"/>
      <c r="S20" s="42"/>
    </row>
    <row r="21" spans="1:19" ht="21.75" customHeight="1">
      <c r="A21" s="52"/>
      <c r="B21" s="55"/>
      <c r="C21" s="6" t="s">
        <v>8</v>
      </c>
      <c r="D21" s="20">
        <f>SUM(E21:J21)</f>
        <v>0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51"/>
      <c r="R21" s="49"/>
      <c r="S21" s="42"/>
    </row>
    <row r="22" spans="1:19" ht="20.25" customHeight="1">
      <c r="A22" s="52"/>
      <c r="B22" s="56"/>
      <c r="C22" s="6" t="s">
        <v>9</v>
      </c>
      <c r="D22" s="20">
        <f>SUM(E22:J22)</f>
        <v>0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51"/>
      <c r="R22" s="50"/>
      <c r="S22" s="42"/>
    </row>
    <row r="23" spans="1:19" ht="20.25" customHeight="1">
      <c r="A23" s="52" t="s">
        <v>14</v>
      </c>
      <c r="B23" s="53" t="s">
        <v>28</v>
      </c>
      <c r="C23" s="6" t="s">
        <v>7</v>
      </c>
      <c r="D23" s="19">
        <f>D24+D25+D26</f>
        <v>7600000</v>
      </c>
      <c r="E23" s="19">
        <f t="shared" ref="E23:J23" si="2">E24+E25+E26</f>
        <v>0</v>
      </c>
      <c r="F23" s="19">
        <f t="shared" si="2"/>
        <v>1100000</v>
      </c>
      <c r="G23" s="19">
        <f t="shared" si="2"/>
        <v>1100000</v>
      </c>
      <c r="H23" s="19">
        <f t="shared" si="2"/>
        <v>1500000</v>
      </c>
      <c r="I23" s="19">
        <f t="shared" si="2"/>
        <v>1900000</v>
      </c>
      <c r="J23" s="19">
        <f t="shared" si="2"/>
        <v>2000000</v>
      </c>
      <c r="K23" s="19"/>
      <c r="L23" s="19"/>
      <c r="M23" s="19"/>
      <c r="N23" s="19"/>
      <c r="O23" s="19"/>
      <c r="P23" s="19"/>
      <c r="Q23" s="51"/>
      <c r="R23" s="48"/>
      <c r="S23" s="43"/>
    </row>
    <row r="24" spans="1:19" ht="19.5" customHeight="1">
      <c r="A24" s="52"/>
      <c r="B24" s="54"/>
      <c r="C24" s="6" t="s">
        <v>97</v>
      </c>
      <c r="D24" s="20">
        <f>D28+D32+D36+D40</f>
        <v>6000000</v>
      </c>
      <c r="E24" s="20">
        <f t="shared" ref="E24:J24" si="3">E28+E32+E36+E40</f>
        <v>0</v>
      </c>
      <c r="F24" s="20">
        <f t="shared" si="3"/>
        <v>1000000</v>
      </c>
      <c r="G24" s="20">
        <f t="shared" si="3"/>
        <v>1000000</v>
      </c>
      <c r="H24" s="20">
        <f t="shared" si="3"/>
        <v>1400000</v>
      </c>
      <c r="I24" s="20">
        <f t="shared" si="3"/>
        <v>1300000</v>
      </c>
      <c r="J24" s="20">
        <f t="shared" si="3"/>
        <v>1300000</v>
      </c>
      <c r="K24" s="20"/>
      <c r="L24" s="20"/>
      <c r="M24" s="20"/>
      <c r="N24" s="20"/>
      <c r="O24" s="20"/>
      <c r="P24" s="20"/>
      <c r="Q24" s="51"/>
      <c r="R24" s="49"/>
      <c r="S24" s="43"/>
    </row>
    <row r="25" spans="1:19" ht="17.25" customHeight="1">
      <c r="A25" s="52"/>
      <c r="B25" s="54"/>
      <c r="C25" s="6" t="s">
        <v>8</v>
      </c>
      <c r="D25" s="20">
        <f t="shared" ref="D25:J25" si="4">D29+D33+D37+D41</f>
        <v>1600000</v>
      </c>
      <c r="E25" s="20">
        <f t="shared" si="4"/>
        <v>0</v>
      </c>
      <c r="F25" s="20">
        <f t="shared" si="4"/>
        <v>100000</v>
      </c>
      <c r="G25" s="20">
        <f t="shared" si="4"/>
        <v>100000</v>
      </c>
      <c r="H25" s="20">
        <f t="shared" si="4"/>
        <v>100000</v>
      </c>
      <c r="I25" s="20">
        <f t="shared" si="4"/>
        <v>600000</v>
      </c>
      <c r="J25" s="20">
        <f t="shared" si="4"/>
        <v>700000</v>
      </c>
      <c r="K25" s="20"/>
      <c r="L25" s="20"/>
      <c r="M25" s="20"/>
      <c r="N25" s="20"/>
      <c r="O25" s="20"/>
      <c r="P25" s="20"/>
      <c r="Q25" s="51"/>
      <c r="R25" s="49"/>
      <c r="S25" s="43"/>
    </row>
    <row r="26" spans="1:19" ht="21.75" customHeight="1">
      <c r="A26" s="52"/>
      <c r="B26" s="72"/>
      <c r="C26" s="6" t="s">
        <v>9</v>
      </c>
      <c r="D26" s="20">
        <f t="shared" ref="D26:J26" si="5">D30+D34+D38+D42</f>
        <v>0</v>
      </c>
      <c r="E26" s="20">
        <f t="shared" si="5"/>
        <v>0</v>
      </c>
      <c r="F26" s="20">
        <f t="shared" si="5"/>
        <v>0</v>
      </c>
      <c r="G26" s="20">
        <f t="shared" si="5"/>
        <v>0</v>
      </c>
      <c r="H26" s="20">
        <f t="shared" si="5"/>
        <v>0</v>
      </c>
      <c r="I26" s="20">
        <f t="shared" si="5"/>
        <v>0</v>
      </c>
      <c r="J26" s="20">
        <f t="shared" si="5"/>
        <v>0</v>
      </c>
      <c r="K26" s="20"/>
      <c r="L26" s="20"/>
      <c r="M26" s="20"/>
      <c r="N26" s="20"/>
      <c r="O26" s="20"/>
      <c r="P26" s="20"/>
      <c r="Q26" s="51"/>
      <c r="R26" s="50"/>
      <c r="S26" s="43"/>
    </row>
    <row r="27" spans="1:19" ht="20.25" customHeight="1">
      <c r="A27" s="52" t="s">
        <v>29</v>
      </c>
      <c r="B27" s="53" t="s">
        <v>15</v>
      </c>
      <c r="C27" s="6" t="s">
        <v>7</v>
      </c>
      <c r="D27" s="19">
        <f>D28+D29+D30</f>
        <v>5000000</v>
      </c>
      <c r="E27" s="19">
        <f t="shared" ref="E27:J27" si="6">E28+E29+E30</f>
        <v>0</v>
      </c>
      <c r="F27" s="19">
        <f t="shared" si="6"/>
        <v>1000000</v>
      </c>
      <c r="G27" s="19">
        <f t="shared" si="6"/>
        <v>1000000</v>
      </c>
      <c r="H27" s="19">
        <f t="shared" si="6"/>
        <v>1000000</v>
      </c>
      <c r="I27" s="19">
        <f t="shared" si="6"/>
        <v>1000000</v>
      </c>
      <c r="J27" s="19">
        <f t="shared" si="6"/>
        <v>1000000</v>
      </c>
      <c r="K27" s="19"/>
      <c r="L27" s="19"/>
      <c r="M27" s="19"/>
      <c r="N27" s="19"/>
      <c r="O27" s="19"/>
      <c r="P27" s="19"/>
      <c r="Q27" s="51" t="s">
        <v>92</v>
      </c>
      <c r="R27" s="48" t="s">
        <v>104</v>
      </c>
      <c r="S27" s="43"/>
    </row>
    <row r="28" spans="1:19" ht="19.5" customHeight="1">
      <c r="A28" s="52"/>
      <c r="B28" s="54"/>
      <c r="C28" s="6" t="s">
        <v>97</v>
      </c>
      <c r="D28" s="20">
        <f>SUM(E28:J28)</f>
        <v>5000000</v>
      </c>
      <c r="E28" s="20"/>
      <c r="F28" s="20">
        <v>1000000</v>
      </c>
      <c r="G28" s="20">
        <v>1000000</v>
      </c>
      <c r="H28" s="20">
        <v>1000000</v>
      </c>
      <c r="I28" s="20">
        <v>1000000</v>
      </c>
      <c r="J28" s="20">
        <v>1000000</v>
      </c>
      <c r="K28" s="20"/>
      <c r="L28" s="20"/>
      <c r="M28" s="20"/>
      <c r="N28" s="20"/>
      <c r="O28" s="20"/>
      <c r="P28" s="20"/>
      <c r="Q28" s="51"/>
      <c r="R28" s="49"/>
      <c r="S28" s="43"/>
    </row>
    <row r="29" spans="1:19" ht="17.25" customHeight="1">
      <c r="A29" s="52"/>
      <c r="B29" s="54"/>
      <c r="C29" s="6" t="s">
        <v>8</v>
      </c>
      <c r="D29" s="20">
        <f>SUM(E29:J29)</f>
        <v>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51"/>
      <c r="R29" s="49"/>
      <c r="S29" s="43"/>
    </row>
    <row r="30" spans="1:19" ht="21.75" customHeight="1">
      <c r="A30" s="52"/>
      <c r="B30" s="72"/>
      <c r="C30" s="6" t="s">
        <v>9</v>
      </c>
      <c r="D30" s="20">
        <f>SUM(E30:J30)</f>
        <v>0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51"/>
      <c r="R30" s="50"/>
      <c r="S30" s="43"/>
    </row>
    <row r="31" spans="1:19" ht="21" customHeight="1">
      <c r="A31" s="52" t="s">
        <v>30</v>
      </c>
      <c r="B31" s="61" t="s">
        <v>17</v>
      </c>
      <c r="C31" s="6" t="s">
        <v>7</v>
      </c>
      <c r="D31" s="19">
        <f>D32+D33+D34</f>
        <v>600000</v>
      </c>
      <c r="E31" s="19">
        <f t="shared" ref="E31:J31" si="7">E32+E33+E34</f>
        <v>0</v>
      </c>
      <c r="F31" s="19">
        <f t="shared" si="7"/>
        <v>100000</v>
      </c>
      <c r="G31" s="19">
        <f t="shared" si="7"/>
        <v>100000</v>
      </c>
      <c r="H31" s="19">
        <f t="shared" si="7"/>
        <v>100000</v>
      </c>
      <c r="I31" s="19">
        <f t="shared" si="7"/>
        <v>100000</v>
      </c>
      <c r="J31" s="19">
        <f t="shared" si="7"/>
        <v>200000</v>
      </c>
      <c r="K31" s="19"/>
      <c r="L31" s="19"/>
      <c r="M31" s="19"/>
      <c r="N31" s="19"/>
      <c r="O31" s="19"/>
      <c r="P31" s="19"/>
      <c r="Q31" s="51" t="s">
        <v>89</v>
      </c>
      <c r="R31" s="74" t="s">
        <v>100</v>
      </c>
      <c r="S31" s="43"/>
    </row>
    <row r="32" spans="1:19" ht="21" customHeight="1">
      <c r="A32" s="52"/>
      <c r="B32" s="61"/>
      <c r="C32" s="6" t="s">
        <v>97</v>
      </c>
      <c r="D32" s="20">
        <f>SUM(E32:J32)</f>
        <v>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51"/>
      <c r="R32" s="75"/>
      <c r="S32" s="43"/>
    </row>
    <row r="33" spans="1:20" ht="15.75" customHeight="1">
      <c r="A33" s="52"/>
      <c r="B33" s="61"/>
      <c r="C33" s="6" t="s">
        <v>8</v>
      </c>
      <c r="D33" s="20">
        <f>SUM(E33:J33)</f>
        <v>600000</v>
      </c>
      <c r="E33" s="20"/>
      <c r="F33" s="20">
        <v>100000</v>
      </c>
      <c r="G33" s="20">
        <v>100000</v>
      </c>
      <c r="H33" s="20">
        <v>100000</v>
      </c>
      <c r="I33" s="20">
        <v>100000</v>
      </c>
      <c r="J33" s="20">
        <v>200000</v>
      </c>
      <c r="K33" s="20"/>
      <c r="L33" s="20"/>
      <c r="M33" s="20"/>
      <c r="N33" s="20"/>
      <c r="O33" s="20"/>
      <c r="P33" s="20"/>
      <c r="Q33" s="51"/>
      <c r="R33" s="75"/>
      <c r="S33" s="43"/>
    </row>
    <row r="34" spans="1:20" ht="20.25" customHeight="1">
      <c r="A34" s="52"/>
      <c r="B34" s="61"/>
      <c r="C34" s="6" t="s">
        <v>9</v>
      </c>
      <c r="D34" s="20">
        <f>SUM(E34:J34)</f>
        <v>0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51"/>
      <c r="R34" s="76"/>
      <c r="S34" s="43"/>
    </row>
    <row r="35" spans="1:20" ht="21" customHeight="1">
      <c r="A35" s="52" t="s">
        <v>31</v>
      </c>
      <c r="B35" s="61" t="s">
        <v>19</v>
      </c>
      <c r="C35" s="6" t="s">
        <v>7</v>
      </c>
      <c r="D35" s="19">
        <f>D36+D37+D38</f>
        <v>1000000</v>
      </c>
      <c r="E35" s="19">
        <f t="shared" ref="E35:J35" si="8">E36+E37+E38</f>
        <v>0</v>
      </c>
      <c r="F35" s="19">
        <f t="shared" si="8"/>
        <v>0</v>
      </c>
      <c r="G35" s="19">
        <f t="shared" si="8"/>
        <v>0</v>
      </c>
      <c r="H35" s="19">
        <f t="shared" si="8"/>
        <v>0</v>
      </c>
      <c r="I35" s="19">
        <f t="shared" si="8"/>
        <v>500000</v>
      </c>
      <c r="J35" s="19">
        <f t="shared" si="8"/>
        <v>500000</v>
      </c>
      <c r="K35" s="19"/>
      <c r="L35" s="19"/>
      <c r="M35" s="19"/>
      <c r="N35" s="19"/>
      <c r="O35" s="19"/>
      <c r="P35" s="19"/>
      <c r="Q35" s="51" t="s">
        <v>87</v>
      </c>
      <c r="R35" s="74" t="s">
        <v>101</v>
      </c>
      <c r="S35" s="43"/>
    </row>
    <row r="36" spans="1:20" ht="21" customHeight="1">
      <c r="A36" s="52"/>
      <c r="B36" s="61"/>
      <c r="C36" s="6" t="s">
        <v>97</v>
      </c>
      <c r="D36" s="20">
        <f>SUM(E36:J36)</f>
        <v>0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51"/>
      <c r="R36" s="75"/>
      <c r="S36" s="43"/>
    </row>
    <row r="37" spans="1:20" ht="15.75" customHeight="1">
      <c r="A37" s="52"/>
      <c r="B37" s="61"/>
      <c r="C37" s="6" t="s">
        <v>8</v>
      </c>
      <c r="D37" s="20">
        <f>SUM(E37:J37)</f>
        <v>1000000</v>
      </c>
      <c r="E37" s="20"/>
      <c r="F37" s="20"/>
      <c r="G37" s="20"/>
      <c r="H37" s="20"/>
      <c r="I37" s="20">
        <v>500000</v>
      </c>
      <c r="J37" s="20">
        <v>500000</v>
      </c>
      <c r="K37" s="20"/>
      <c r="L37" s="20"/>
      <c r="M37" s="20"/>
      <c r="N37" s="20"/>
      <c r="O37" s="20"/>
      <c r="P37" s="20"/>
      <c r="Q37" s="51"/>
      <c r="R37" s="75"/>
      <c r="S37" s="43"/>
    </row>
    <row r="38" spans="1:20" ht="20.25" customHeight="1">
      <c r="A38" s="52"/>
      <c r="B38" s="61"/>
      <c r="C38" s="6" t="s">
        <v>9</v>
      </c>
      <c r="D38" s="20">
        <f>SUM(E38:J38)</f>
        <v>0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51"/>
      <c r="R38" s="76"/>
      <c r="S38" s="43"/>
    </row>
    <row r="39" spans="1:20" ht="21" customHeight="1">
      <c r="A39" s="52" t="s">
        <v>32</v>
      </c>
      <c r="B39" s="61" t="s">
        <v>20</v>
      </c>
      <c r="C39" s="6" t="s">
        <v>7</v>
      </c>
      <c r="D39" s="19">
        <f>D40+D41+D42</f>
        <v>1000000</v>
      </c>
      <c r="E39" s="19">
        <f t="shared" ref="E39:J39" si="9">E40+E41+E42</f>
        <v>0</v>
      </c>
      <c r="F39" s="19">
        <f t="shared" si="9"/>
        <v>0</v>
      </c>
      <c r="G39" s="19">
        <f t="shared" si="9"/>
        <v>0</v>
      </c>
      <c r="H39" s="19">
        <f t="shared" si="9"/>
        <v>400000</v>
      </c>
      <c r="I39" s="19">
        <f t="shared" si="9"/>
        <v>300000</v>
      </c>
      <c r="J39" s="19">
        <f t="shared" si="9"/>
        <v>300000</v>
      </c>
      <c r="K39" s="19"/>
      <c r="L39" s="19"/>
      <c r="M39" s="19"/>
      <c r="N39" s="19"/>
      <c r="O39" s="19"/>
      <c r="P39" s="19"/>
      <c r="Q39" s="51" t="s">
        <v>87</v>
      </c>
      <c r="R39" s="74" t="s">
        <v>102</v>
      </c>
      <c r="S39" s="43"/>
    </row>
    <row r="40" spans="1:20" ht="21" customHeight="1">
      <c r="A40" s="52"/>
      <c r="B40" s="61"/>
      <c r="C40" s="6" t="s">
        <v>97</v>
      </c>
      <c r="D40" s="20">
        <f>SUM(E40:J40)</f>
        <v>1000000</v>
      </c>
      <c r="E40" s="20"/>
      <c r="F40" s="20"/>
      <c r="G40" s="20"/>
      <c r="H40" s="20">
        <v>400000</v>
      </c>
      <c r="I40" s="20">
        <v>300000</v>
      </c>
      <c r="J40" s="20">
        <v>300000</v>
      </c>
      <c r="K40" s="20"/>
      <c r="L40" s="20"/>
      <c r="M40" s="20"/>
      <c r="N40" s="20"/>
      <c r="O40" s="20"/>
      <c r="P40" s="20"/>
      <c r="Q40" s="51"/>
      <c r="R40" s="75"/>
      <c r="S40" s="43"/>
    </row>
    <row r="41" spans="1:20" ht="15.75" customHeight="1">
      <c r="A41" s="52"/>
      <c r="B41" s="61"/>
      <c r="C41" s="6" t="s">
        <v>8</v>
      </c>
      <c r="D41" s="20">
        <f>SUM(E41:J41)</f>
        <v>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51"/>
      <c r="R41" s="75"/>
      <c r="S41" s="43"/>
    </row>
    <row r="42" spans="1:20" ht="20.25" customHeight="1">
      <c r="A42" s="52"/>
      <c r="B42" s="61"/>
      <c r="C42" s="6" t="s">
        <v>9</v>
      </c>
      <c r="D42" s="20">
        <f>SUM(E42:J42)</f>
        <v>0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51"/>
      <c r="R42" s="76"/>
      <c r="S42" s="43"/>
    </row>
    <row r="43" spans="1:20" ht="21" customHeight="1">
      <c r="A43" s="52" t="s">
        <v>18</v>
      </c>
      <c r="B43" s="61" t="s">
        <v>42</v>
      </c>
      <c r="C43" s="6" t="s">
        <v>7</v>
      </c>
      <c r="D43" s="19">
        <f>D44+D45+D46</f>
        <v>1000000</v>
      </c>
      <c r="E43" s="19">
        <f t="shared" ref="E43:J43" si="10">E44+E45+E46</f>
        <v>0</v>
      </c>
      <c r="F43" s="19">
        <f t="shared" si="10"/>
        <v>0</v>
      </c>
      <c r="G43" s="19">
        <f t="shared" si="10"/>
        <v>0</v>
      </c>
      <c r="H43" s="19">
        <f t="shared" si="10"/>
        <v>0</v>
      </c>
      <c r="I43" s="19">
        <f t="shared" si="10"/>
        <v>0</v>
      </c>
      <c r="J43" s="19">
        <f t="shared" si="10"/>
        <v>1000000</v>
      </c>
      <c r="K43" s="19"/>
      <c r="L43" s="19"/>
      <c r="M43" s="19"/>
      <c r="N43" s="19"/>
      <c r="O43" s="19"/>
      <c r="P43" s="19"/>
      <c r="Q43" s="51" t="s">
        <v>88</v>
      </c>
      <c r="R43" s="74" t="s">
        <v>103</v>
      </c>
      <c r="S43" s="43"/>
    </row>
    <row r="44" spans="1:20" ht="21" customHeight="1">
      <c r="A44" s="52"/>
      <c r="B44" s="61"/>
      <c r="C44" s="6" t="s">
        <v>97</v>
      </c>
      <c r="D44" s="20">
        <f>SUM(E44:J44)</f>
        <v>0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51"/>
      <c r="R44" s="75"/>
      <c r="S44" s="43"/>
    </row>
    <row r="45" spans="1:20" ht="15.75" customHeight="1">
      <c r="A45" s="52"/>
      <c r="B45" s="61"/>
      <c r="C45" s="6" t="s">
        <v>8</v>
      </c>
      <c r="D45" s="20">
        <f>SUM(E45:J45)</f>
        <v>1000000</v>
      </c>
      <c r="E45" s="20"/>
      <c r="F45" s="20"/>
      <c r="G45" s="20"/>
      <c r="H45" s="20"/>
      <c r="I45" s="20"/>
      <c r="J45" s="20">
        <v>1000000</v>
      </c>
      <c r="K45" s="20"/>
      <c r="L45" s="20"/>
      <c r="M45" s="20"/>
      <c r="N45" s="20"/>
      <c r="O45" s="20"/>
      <c r="P45" s="20"/>
      <c r="Q45" s="51"/>
      <c r="R45" s="75"/>
      <c r="S45" s="43"/>
    </row>
    <row r="46" spans="1:20" ht="20.25" customHeight="1">
      <c r="A46" s="52"/>
      <c r="B46" s="61"/>
      <c r="C46" s="6" t="s">
        <v>9</v>
      </c>
      <c r="D46" s="20">
        <f>SUM(E46:J46)</f>
        <v>0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51"/>
      <c r="R46" s="76"/>
      <c r="S46" s="44"/>
    </row>
    <row r="47" spans="1:20" ht="22.5" customHeight="1">
      <c r="A47" s="57"/>
      <c r="B47" s="58" t="s">
        <v>158</v>
      </c>
      <c r="C47" s="7" t="s">
        <v>7</v>
      </c>
      <c r="D47" s="21">
        <f t="shared" ref="D47:J47" si="11">D49+D50+D48</f>
        <v>11100000</v>
      </c>
      <c r="E47" s="21">
        <f t="shared" si="11"/>
        <v>0</v>
      </c>
      <c r="F47" s="21">
        <f t="shared" si="11"/>
        <v>1350000</v>
      </c>
      <c r="G47" s="21">
        <f t="shared" si="11"/>
        <v>3350000</v>
      </c>
      <c r="H47" s="21">
        <f t="shared" si="11"/>
        <v>1500000</v>
      </c>
      <c r="I47" s="21">
        <f t="shared" si="11"/>
        <v>1900000</v>
      </c>
      <c r="J47" s="21">
        <f t="shared" si="11"/>
        <v>3000000</v>
      </c>
      <c r="K47" s="21"/>
      <c r="L47" s="21"/>
      <c r="M47" s="21"/>
      <c r="N47" s="21"/>
      <c r="O47" s="21"/>
      <c r="P47" s="21"/>
      <c r="Q47" s="51"/>
      <c r="R47" s="51"/>
      <c r="S47" s="51"/>
      <c r="T47" s="8"/>
    </row>
    <row r="48" spans="1:20" ht="22.5" customHeight="1">
      <c r="A48" s="57"/>
      <c r="B48" s="58"/>
      <c r="C48" s="9" t="s">
        <v>97</v>
      </c>
      <c r="D48" s="22">
        <f t="shared" ref="D48:J50" si="12">D20+D24+D44</f>
        <v>8500000</v>
      </c>
      <c r="E48" s="22">
        <f t="shared" si="12"/>
        <v>0</v>
      </c>
      <c r="F48" s="22">
        <f t="shared" si="12"/>
        <v>1250000</v>
      </c>
      <c r="G48" s="22">
        <f t="shared" si="12"/>
        <v>3250000</v>
      </c>
      <c r="H48" s="22">
        <f t="shared" si="12"/>
        <v>1400000</v>
      </c>
      <c r="I48" s="22">
        <f t="shared" si="12"/>
        <v>1300000</v>
      </c>
      <c r="J48" s="22">
        <f t="shared" si="12"/>
        <v>1300000</v>
      </c>
      <c r="K48" s="22"/>
      <c r="L48" s="22"/>
      <c r="M48" s="22"/>
      <c r="N48" s="22"/>
      <c r="O48" s="22"/>
      <c r="P48" s="22"/>
      <c r="Q48" s="51"/>
      <c r="R48" s="51"/>
      <c r="S48" s="51"/>
      <c r="T48" s="8"/>
    </row>
    <row r="49" spans="1:19" ht="15.75">
      <c r="A49" s="57"/>
      <c r="B49" s="58"/>
      <c r="C49" s="10" t="s">
        <v>8</v>
      </c>
      <c r="D49" s="22">
        <f t="shared" si="12"/>
        <v>2600000</v>
      </c>
      <c r="E49" s="22">
        <f t="shared" si="12"/>
        <v>0</v>
      </c>
      <c r="F49" s="22">
        <f t="shared" si="12"/>
        <v>100000</v>
      </c>
      <c r="G49" s="22">
        <f t="shared" si="12"/>
        <v>100000</v>
      </c>
      <c r="H49" s="22">
        <f t="shared" si="12"/>
        <v>100000</v>
      </c>
      <c r="I49" s="22">
        <f t="shared" si="12"/>
        <v>600000</v>
      </c>
      <c r="J49" s="22">
        <f t="shared" si="12"/>
        <v>1700000</v>
      </c>
      <c r="K49" s="22"/>
      <c r="L49" s="22"/>
      <c r="M49" s="22"/>
      <c r="N49" s="22"/>
      <c r="O49" s="22"/>
      <c r="P49" s="22"/>
      <c r="Q49" s="51"/>
      <c r="R49" s="51"/>
      <c r="S49" s="51"/>
    </row>
    <row r="50" spans="1:19" ht="15.75">
      <c r="A50" s="57"/>
      <c r="B50" s="58"/>
      <c r="C50" s="10" t="s">
        <v>9</v>
      </c>
      <c r="D50" s="22">
        <f t="shared" si="12"/>
        <v>0</v>
      </c>
      <c r="E50" s="22">
        <f t="shared" si="12"/>
        <v>0</v>
      </c>
      <c r="F50" s="22">
        <f t="shared" si="12"/>
        <v>0</v>
      </c>
      <c r="G50" s="22">
        <f t="shared" si="12"/>
        <v>0</v>
      </c>
      <c r="H50" s="22">
        <f t="shared" si="12"/>
        <v>0</v>
      </c>
      <c r="I50" s="22">
        <f t="shared" si="12"/>
        <v>0</v>
      </c>
      <c r="J50" s="22">
        <f t="shared" si="12"/>
        <v>0</v>
      </c>
      <c r="K50" s="22"/>
      <c r="L50" s="22"/>
      <c r="M50" s="22"/>
      <c r="N50" s="22"/>
      <c r="O50" s="22"/>
      <c r="P50" s="22"/>
      <c r="Q50" s="51"/>
      <c r="R50" s="51"/>
      <c r="S50" s="51"/>
    </row>
    <row r="51" spans="1:19" ht="15.75">
      <c r="A51" s="71" t="s">
        <v>21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5"/>
    </row>
    <row r="52" spans="1:19" ht="17.25" customHeight="1">
      <c r="A52" s="52" t="s">
        <v>22</v>
      </c>
      <c r="B52" s="53" t="s">
        <v>33</v>
      </c>
      <c r="C52" s="6" t="s">
        <v>7</v>
      </c>
      <c r="D52" s="19">
        <f t="shared" ref="D52:J52" si="13">D54+D55+D53</f>
        <v>71900000</v>
      </c>
      <c r="E52" s="19">
        <f t="shared" si="13"/>
        <v>0</v>
      </c>
      <c r="F52" s="19">
        <f t="shared" si="13"/>
        <v>0</v>
      </c>
      <c r="G52" s="19">
        <f t="shared" si="13"/>
        <v>18000000</v>
      </c>
      <c r="H52" s="19">
        <f t="shared" si="13"/>
        <v>17900000</v>
      </c>
      <c r="I52" s="19">
        <f t="shared" si="13"/>
        <v>17900000</v>
      </c>
      <c r="J52" s="19">
        <f t="shared" si="13"/>
        <v>18100000</v>
      </c>
      <c r="K52" s="19"/>
      <c r="L52" s="19"/>
      <c r="M52" s="19"/>
      <c r="N52" s="19"/>
      <c r="O52" s="19"/>
      <c r="P52" s="19"/>
      <c r="Q52" s="51"/>
      <c r="R52" s="48" t="s">
        <v>105</v>
      </c>
      <c r="S52" s="41" t="s">
        <v>125</v>
      </c>
    </row>
    <row r="53" spans="1:19" ht="17.25" customHeight="1">
      <c r="A53" s="52"/>
      <c r="B53" s="54"/>
      <c r="C53" s="6" t="s">
        <v>97</v>
      </c>
      <c r="D53" s="19">
        <f>D57+D61+D65+D69</f>
        <v>71900000</v>
      </c>
      <c r="E53" s="19">
        <f t="shared" ref="E53:J53" si="14">E57+E61+E65+E69</f>
        <v>0</v>
      </c>
      <c r="F53" s="19">
        <f t="shared" si="14"/>
        <v>0</v>
      </c>
      <c r="G53" s="19">
        <f t="shared" si="14"/>
        <v>18000000</v>
      </c>
      <c r="H53" s="19">
        <f t="shared" si="14"/>
        <v>17900000</v>
      </c>
      <c r="I53" s="19">
        <f t="shared" si="14"/>
        <v>17900000</v>
      </c>
      <c r="J53" s="19">
        <f t="shared" si="14"/>
        <v>18100000</v>
      </c>
      <c r="K53" s="19"/>
      <c r="L53" s="19"/>
      <c r="M53" s="19"/>
      <c r="N53" s="19"/>
      <c r="O53" s="19"/>
      <c r="P53" s="19"/>
      <c r="Q53" s="51"/>
      <c r="R53" s="49"/>
      <c r="S53" s="42"/>
    </row>
    <row r="54" spans="1:19" ht="21.75" customHeight="1">
      <c r="A54" s="52"/>
      <c r="B54" s="55"/>
      <c r="C54" s="6" t="s">
        <v>8</v>
      </c>
      <c r="D54" s="19">
        <f t="shared" ref="D54:J54" si="15">D58+D62+D66+D70</f>
        <v>0</v>
      </c>
      <c r="E54" s="19">
        <f t="shared" si="15"/>
        <v>0</v>
      </c>
      <c r="F54" s="19">
        <f t="shared" si="15"/>
        <v>0</v>
      </c>
      <c r="G54" s="19">
        <f t="shared" si="15"/>
        <v>0</v>
      </c>
      <c r="H54" s="19">
        <f t="shared" si="15"/>
        <v>0</v>
      </c>
      <c r="I54" s="19">
        <f t="shared" si="15"/>
        <v>0</v>
      </c>
      <c r="J54" s="19">
        <f t="shared" si="15"/>
        <v>0</v>
      </c>
      <c r="K54" s="19"/>
      <c r="L54" s="19"/>
      <c r="M54" s="19"/>
      <c r="N54" s="19"/>
      <c r="O54" s="19"/>
      <c r="P54" s="19"/>
      <c r="Q54" s="51"/>
      <c r="R54" s="49"/>
      <c r="S54" s="42"/>
    </row>
    <row r="55" spans="1:19" ht="20.25" customHeight="1">
      <c r="A55" s="52"/>
      <c r="B55" s="56"/>
      <c r="C55" s="6" t="s">
        <v>9</v>
      </c>
      <c r="D55" s="19">
        <f t="shared" ref="D55:J55" si="16">D59+D63+D67+D71</f>
        <v>0</v>
      </c>
      <c r="E55" s="19">
        <f t="shared" si="16"/>
        <v>0</v>
      </c>
      <c r="F55" s="19">
        <f t="shared" si="16"/>
        <v>0</v>
      </c>
      <c r="G55" s="19">
        <f t="shared" si="16"/>
        <v>0</v>
      </c>
      <c r="H55" s="19">
        <f t="shared" si="16"/>
        <v>0</v>
      </c>
      <c r="I55" s="19">
        <f t="shared" si="16"/>
        <v>0</v>
      </c>
      <c r="J55" s="19">
        <f t="shared" si="16"/>
        <v>0</v>
      </c>
      <c r="K55" s="19"/>
      <c r="L55" s="19"/>
      <c r="M55" s="19"/>
      <c r="N55" s="19"/>
      <c r="O55" s="19"/>
      <c r="P55" s="19"/>
      <c r="Q55" s="51"/>
      <c r="R55" s="49"/>
      <c r="S55" s="42"/>
    </row>
    <row r="56" spans="1:19" ht="17.25" customHeight="1">
      <c r="A56" s="52" t="s">
        <v>35</v>
      </c>
      <c r="B56" s="53" t="s">
        <v>24</v>
      </c>
      <c r="C56" s="6" t="s">
        <v>7</v>
      </c>
      <c r="D56" s="19">
        <f t="shared" ref="D56:J56" si="17">D58+D59+D57</f>
        <v>62000000</v>
      </c>
      <c r="E56" s="19">
        <f t="shared" si="17"/>
        <v>0</v>
      </c>
      <c r="F56" s="19">
        <f t="shared" si="17"/>
        <v>0</v>
      </c>
      <c r="G56" s="19">
        <f t="shared" si="17"/>
        <v>15500000</v>
      </c>
      <c r="H56" s="19">
        <f t="shared" si="17"/>
        <v>15500000</v>
      </c>
      <c r="I56" s="19">
        <f t="shared" si="17"/>
        <v>15500000</v>
      </c>
      <c r="J56" s="19">
        <f t="shared" si="17"/>
        <v>15500000</v>
      </c>
      <c r="K56" s="19"/>
      <c r="L56" s="19"/>
      <c r="M56" s="19"/>
      <c r="N56" s="19"/>
      <c r="O56" s="19"/>
      <c r="P56" s="19"/>
      <c r="Q56" s="51" t="s">
        <v>90</v>
      </c>
      <c r="R56" s="59"/>
      <c r="S56" s="43"/>
    </row>
    <row r="57" spans="1:19" ht="17.25" customHeight="1">
      <c r="A57" s="52"/>
      <c r="B57" s="54"/>
      <c r="C57" s="6" t="s">
        <v>97</v>
      </c>
      <c r="D57" s="20">
        <f>SUM(E57:J57)</f>
        <v>62000000</v>
      </c>
      <c r="E57" s="20"/>
      <c r="F57" s="20"/>
      <c r="G57" s="20">
        <v>15500000</v>
      </c>
      <c r="H57" s="20">
        <v>15500000</v>
      </c>
      <c r="I57" s="20">
        <v>15500000</v>
      </c>
      <c r="J57" s="20">
        <v>15500000</v>
      </c>
      <c r="K57" s="20"/>
      <c r="L57" s="20"/>
      <c r="M57" s="20"/>
      <c r="N57" s="20"/>
      <c r="O57" s="20"/>
      <c r="P57" s="20"/>
      <c r="Q57" s="51"/>
      <c r="R57" s="59"/>
      <c r="S57" s="43"/>
    </row>
    <row r="58" spans="1:19" ht="21.75" customHeight="1">
      <c r="A58" s="52"/>
      <c r="B58" s="55"/>
      <c r="C58" s="6" t="s">
        <v>8</v>
      </c>
      <c r="D58" s="20">
        <f>SUM(E58:J58)</f>
        <v>0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51"/>
      <c r="R58" s="59"/>
      <c r="S58" s="43"/>
    </row>
    <row r="59" spans="1:19" ht="20.25" customHeight="1">
      <c r="A59" s="52"/>
      <c r="B59" s="56"/>
      <c r="C59" s="6" t="s">
        <v>9</v>
      </c>
      <c r="D59" s="20">
        <f>SUM(E59:J59)</f>
        <v>0</v>
      </c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51"/>
      <c r="R59" s="59"/>
      <c r="S59" s="43"/>
    </row>
    <row r="60" spans="1:19" ht="20.25" customHeight="1">
      <c r="A60" s="52" t="s">
        <v>34</v>
      </c>
      <c r="B60" s="53" t="s">
        <v>25</v>
      </c>
      <c r="C60" s="6" t="s">
        <v>7</v>
      </c>
      <c r="D60" s="19">
        <f t="shared" ref="D60:J60" si="18">D61+D62+D63</f>
        <v>9300000</v>
      </c>
      <c r="E60" s="19">
        <f t="shared" si="18"/>
        <v>0</v>
      </c>
      <c r="F60" s="19">
        <f t="shared" si="18"/>
        <v>0</v>
      </c>
      <c r="G60" s="19">
        <f t="shared" si="18"/>
        <v>2400000</v>
      </c>
      <c r="H60" s="19">
        <f t="shared" si="18"/>
        <v>2400000</v>
      </c>
      <c r="I60" s="19">
        <f t="shared" si="18"/>
        <v>2400000</v>
      </c>
      <c r="J60" s="19">
        <f t="shared" si="18"/>
        <v>2100000</v>
      </c>
      <c r="K60" s="19"/>
      <c r="L60" s="19"/>
      <c r="M60" s="19"/>
      <c r="N60" s="19"/>
      <c r="O60" s="19"/>
      <c r="P60" s="19"/>
      <c r="Q60" s="51" t="s">
        <v>90</v>
      </c>
      <c r="R60" s="59"/>
      <c r="S60" s="43"/>
    </row>
    <row r="61" spans="1:19" ht="19.5" customHeight="1">
      <c r="A61" s="52"/>
      <c r="B61" s="54"/>
      <c r="C61" s="6" t="s">
        <v>97</v>
      </c>
      <c r="D61" s="20">
        <f>SUM(E61:J61)</f>
        <v>9300000</v>
      </c>
      <c r="E61" s="20"/>
      <c r="F61" s="20"/>
      <c r="G61" s="20">
        <v>2400000</v>
      </c>
      <c r="H61" s="20">
        <v>2400000</v>
      </c>
      <c r="I61" s="20">
        <v>2400000</v>
      </c>
      <c r="J61" s="20">
        <v>2100000</v>
      </c>
      <c r="K61" s="20"/>
      <c r="L61" s="20"/>
      <c r="M61" s="20"/>
      <c r="N61" s="20"/>
      <c r="O61" s="20"/>
      <c r="P61" s="20"/>
      <c r="Q61" s="51"/>
      <c r="R61" s="59"/>
      <c r="S61" s="43"/>
    </row>
    <row r="62" spans="1:19" ht="17.25" customHeight="1">
      <c r="A62" s="52"/>
      <c r="B62" s="54"/>
      <c r="C62" s="6" t="s">
        <v>8</v>
      </c>
      <c r="D62" s="20">
        <f>SUM(E62:J62)</f>
        <v>0</v>
      </c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51"/>
      <c r="R62" s="59"/>
      <c r="S62" s="43"/>
    </row>
    <row r="63" spans="1:19" ht="21.75" customHeight="1">
      <c r="A63" s="52"/>
      <c r="B63" s="72"/>
      <c r="C63" s="6" t="s">
        <v>9</v>
      </c>
      <c r="D63" s="20">
        <f>SUM(E63:J63)</f>
        <v>0</v>
      </c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51"/>
      <c r="R63" s="59"/>
      <c r="S63" s="43"/>
    </row>
    <row r="64" spans="1:19" ht="21" customHeight="1">
      <c r="A64" s="52" t="s">
        <v>36</v>
      </c>
      <c r="B64" s="61" t="s">
        <v>27</v>
      </c>
      <c r="C64" s="6" t="s">
        <v>7</v>
      </c>
      <c r="D64" s="19">
        <f t="shared" ref="D64:J64" si="19">D65+D66+D67</f>
        <v>500000</v>
      </c>
      <c r="E64" s="19">
        <f t="shared" si="19"/>
        <v>0</v>
      </c>
      <c r="F64" s="19">
        <f t="shared" si="19"/>
        <v>0</v>
      </c>
      <c r="G64" s="19">
        <f t="shared" si="19"/>
        <v>0</v>
      </c>
      <c r="H64" s="19">
        <f t="shared" si="19"/>
        <v>0</v>
      </c>
      <c r="I64" s="19">
        <f t="shared" si="19"/>
        <v>0</v>
      </c>
      <c r="J64" s="19">
        <f t="shared" si="19"/>
        <v>500000</v>
      </c>
      <c r="K64" s="19"/>
      <c r="L64" s="19"/>
      <c r="M64" s="19"/>
      <c r="N64" s="19"/>
      <c r="O64" s="19"/>
      <c r="P64" s="19"/>
      <c r="Q64" s="51" t="s">
        <v>88</v>
      </c>
      <c r="R64" s="59"/>
      <c r="S64" s="43"/>
    </row>
    <row r="65" spans="1:20" ht="21" customHeight="1">
      <c r="A65" s="52"/>
      <c r="B65" s="61"/>
      <c r="C65" s="6" t="s">
        <v>97</v>
      </c>
      <c r="D65" s="20">
        <f>SUM(E65:J65)</f>
        <v>500000</v>
      </c>
      <c r="E65" s="20"/>
      <c r="F65" s="20"/>
      <c r="G65" s="20"/>
      <c r="H65" s="20"/>
      <c r="I65" s="20"/>
      <c r="J65" s="20">
        <v>500000</v>
      </c>
      <c r="K65" s="20"/>
      <c r="L65" s="20"/>
      <c r="M65" s="20"/>
      <c r="N65" s="20"/>
      <c r="O65" s="20"/>
      <c r="P65" s="20"/>
      <c r="Q65" s="51"/>
      <c r="R65" s="59"/>
      <c r="S65" s="43"/>
    </row>
    <row r="66" spans="1:20" ht="15.75" customHeight="1">
      <c r="A66" s="52"/>
      <c r="B66" s="61"/>
      <c r="C66" s="6" t="s">
        <v>8</v>
      </c>
      <c r="D66" s="20">
        <f>SUM(E66:J66)</f>
        <v>0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51"/>
      <c r="R66" s="59"/>
      <c r="S66" s="43"/>
    </row>
    <row r="67" spans="1:20" ht="20.25" customHeight="1">
      <c r="A67" s="52"/>
      <c r="B67" s="61"/>
      <c r="C67" s="6" t="s">
        <v>9</v>
      </c>
      <c r="D67" s="20">
        <f>SUM(E67:J67)</f>
        <v>0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51"/>
      <c r="R67" s="59"/>
      <c r="S67" s="43"/>
    </row>
    <row r="68" spans="1:20" ht="21" customHeight="1">
      <c r="A68" s="52" t="s">
        <v>37</v>
      </c>
      <c r="B68" s="61" t="s">
        <v>26</v>
      </c>
      <c r="C68" s="6" t="s">
        <v>7</v>
      </c>
      <c r="D68" s="19">
        <f t="shared" ref="D68:J68" si="20">D69+D70+D71</f>
        <v>100000</v>
      </c>
      <c r="E68" s="19">
        <f t="shared" si="20"/>
        <v>0</v>
      </c>
      <c r="F68" s="19">
        <f t="shared" si="20"/>
        <v>0</v>
      </c>
      <c r="G68" s="19">
        <f t="shared" si="20"/>
        <v>100000</v>
      </c>
      <c r="H68" s="19">
        <f t="shared" si="20"/>
        <v>0</v>
      </c>
      <c r="I68" s="19">
        <f t="shared" si="20"/>
        <v>0</v>
      </c>
      <c r="J68" s="19">
        <f t="shared" si="20"/>
        <v>0</v>
      </c>
      <c r="K68" s="19"/>
      <c r="L68" s="19"/>
      <c r="M68" s="19"/>
      <c r="N68" s="19"/>
      <c r="O68" s="19"/>
      <c r="P68" s="19"/>
      <c r="Q68" s="51" t="s">
        <v>88</v>
      </c>
      <c r="R68" s="59"/>
      <c r="S68" s="43"/>
    </row>
    <row r="69" spans="1:20" ht="21" customHeight="1">
      <c r="A69" s="52"/>
      <c r="B69" s="61"/>
      <c r="C69" s="6" t="s">
        <v>97</v>
      </c>
      <c r="D69" s="20">
        <f>SUM(E69:J69)</f>
        <v>100000</v>
      </c>
      <c r="E69" s="20"/>
      <c r="F69" s="20"/>
      <c r="G69" s="20">
        <v>100000</v>
      </c>
      <c r="H69" s="20"/>
      <c r="I69" s="20"/>
      <c r="J69" s="20"/>
      <c r="K69" s="20"/>
      <c r="L69" s="20"/>
      <c r="M69" s="20"/>
      <c r="N69" s="20"/>
      <c r="O69" s="20"/>
      <c r="P69" s="20"/>
      <c r="Q69" s="51"/>
      <c r="R69" s="59"/>
      <c r="S69" s="43"/>
    </row>
    <row r="70" spans="1:20" ht="15.75" customHeight="1">
      <c r="A70" s="52"/>
      <c r="B70" s="61"/>
      <c r="C70" s="6" t="s">
        <v>8</v>
      </c>
      <c r="D70" s="20">
        <f>SUM(E70:J70)</f>
        <v>0</v>
      </c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51"/>
      <c r="R70" s="59"/>
      <c r="S70" s="43"/>
    </row>
    <row r="71" spans="1:20" ht="20.25" customHeight="1">
      <c r="A71" s="52"/>
      <c r="B71" s="61"/>
      <c r="C71" s="6" t="s">
        <v>9</v>
      </c>
      <c r="D71" s="20">
        <f>SUM(E71:J71)</f>
        <v>0</v>
      </c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51"/>
      <c r="R71" s="60"/>
      <c r="S71" s="43"/>
    </row>
    <row r="72" spans="1:20" ht="21" customHeight="1">
      <c r="A72" s="52" t="s">
        <v>23</v>
      </c>
      <c r="B72" s="61" t="s">
        <v>41</v>
      </c>
      <c r="C72" s="6" t="s">
        <v>7</v>
      </c>
      <c r="D72" s="19">
        <f>D73+D74+D75</f>
        <v>11000000</v>
      </c>
      <c r="E72" s="19">
        <f t="shared" ref="E72:J72" si="21">E73+E74+E75</f>
        <v>0</v>
      </c>
      <c r="F72" s="19">
        <f t="shared" si="21"/>
        <v>1000000</v>
      </c>
      <c r="G72" s="19">
        <f t="shared" si="21"/>
        <v>2750000</v>
      </c>
      <c r="H72" s="19">
        <f t="shared" si="21"/>
        <v>2750000</v>
      </c>
      <c r="I72" s="19">
        <f t="shared" si="21"/>
        <v>2750000</v>
      </c>
      <c r="J72" s="19">
        <f t="shared" si="21"/>
        <v>1750000</v>
      </c>
      <c r="K72" s="19"/>
      <c r="L72" s="19"/>
      <c r="M72" s="19"/>
      <c r="N72" s="19"/>
      <c r="O72" s="19"/>
      <c r="P72" s="19"/>
      <c r="Q72" s="51" t="s">
        <v>87</v>
      </c>
      <c r="R72" s="48" t="s">
        <v>106</v>
      </c>
      <c r="S72" s="43"/>
    </row>
    <row r="73" spans="1:20" ht="21" customHeight="1">
      <c r="A73" s="52"/>
      <c r="B73" s="61"/>
      <c r="C73" s="6" t="s">
        <v>97</v>
      </c>
      <c r="D73" s="20">
        <f>SUM(E73:J73)</f>
        <v>10000000</v>
      </c>
      <c r="E73" s="20"/>
      <c r="F73" s="20">
        <v>1000000</v>
      </c>
      <c r="G73" s="20">
        <v>2500000</v>
      </c>
      <c r="H73" s="20">
        <v>2500000</v>
      </c>
      <c r="I73" s="20">
        <v>2500000</v>
      </c>
      <c r="J73" s="20">
        <v>1500000</v>
      </c>
      <c r="K73" s="20"/>
      <c r="L73" s="20"/>
      <c r="M73" s="20"/>
      <c r="N73" s="20"/>
      <c r="O73" s="20"/>
      <c r="P73" s="20"/>
      <c r="Q73" s="51"/>
      <c r="R73" s="49"/>
      <c r="S73" s="43"/>
    </row>
    <row r="74" spans="1:20" ht="15.75" customHeight="1">
      <c r="A74" s="52"/>
      <c r="B74" s="61"/>
      <c r="C74" s="6" t="s">
        <v>8</v>
      </c>
      <c r="D74" s="20">
        <f>SUM(E74:J74)</f>
        <v>1000000</v>
      </c>
      <c r="E74" s="20"/>
      <c r="F74" s="20"/>
      <c r="G74" s="20">
        <v>250000</v>
      </c>
      <c r="H74" s="20">
        <v>250000</v>
      </c>
      <c r="I74" s="20">
        <v>250000</v>
      </c>
      <c r="J74" s="20">
        <v>250000</v>
      </c>
      <c r="K74" s="20"/>
      <c r="L74" s="20"/>
      <c r="M74" s="20"/>
      <c r="N74" s="20"/>
      <c r="O74" s="20"/>
      <c r="P74" s="20"/>
      <c r="Q74" s="51"/>
      <c r="R74" s="49"/>
      <c r="S74" s="43"/>
    </row>
    <row r="75" spans="1:20" ht="20.25" customHeight="1">
      <c r="A75" s="52"/>
      <c r="B75" s="61"/>
      <c r="C75" s="6" t="s">
        <v>9</v>
      </c>
      <c r="D75" s="20">
        <f>SUM(E75:J75)</f>
        <v>0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51"/>
      <c r="R75" s="50"/>
      <c r="S75" s="44"/>
    </row>
    <row r="76" spans="1:20" ht="22.5" customHeight="1">
      <c r="A76" s="57"/>
      <c r="B76" s="58" t="s">
        <v>159</v>
      </c>
      <c r="C76" s="7" t="s">
        <v>7</v>
      </c>
      <c r="D76" s="21">
        <f>D77+D78+D79</f>
        <v>82900000</v>
      </c>
      <c r="E76" s="21">
        <f t="shared" ref="E76:J76" si="22">E78+E79</f>
        <v>0</v>
      </c>
      <c r="F76" s="21">
        <f t="shared" si="22"/>
        <v>0</v>
      </c>
      <c r="G76" s="21">
        <f t="shared" si="22"/>
        <v>250000</v>
      </c>
      <c r="H76" s="21">
        <f t="shared" si="22"/>
        <v>250000</v>
      </c>
      <c r="I76" s="21">
        <f t="shared" si="22"/>
        <v>250000</v>
      </c>
      <c r="J76" s="21">
        <f t="shared" si="22"/>
        <v>250000</v>
      </c>
      <c r="K76" s="21"/>
      <c r="L76" s="21"/>
      <c r="M76" s="21"/>
      <c r="N76" s="21"/>
      <c r="O76" s="21"/>
      <c r="P76" s="21"/>
      <c r="Q76" s="51"/>
      <c r="R76" s="51"/>
      <c r="S76" s="51"/>
      <c r="T76" s="8"/>
    </row>
    <row r="77" spans="1:20" ht="22.5" customHeight="1">
      <c r="A77" s="57"/>
      <c r="B77" s="58"/>
      <c r="C77" s="9" t="s">
        <v>97</v>
      </c>
      <c r="D77" s="22">
        <f t="shared" ref="D77:J79" si="23">D53+D73</f>
        <v>81900000</v>
      </c>
      <c r="E77" s="22">
        <f t="shared" si="23"/>
        <v>0</v>
      </c>
      <c r="F77" s="22">
        <f t="shared" si="23"/>
        <v>1000000</v>
      </c>
      <c r="G77" s="22">
        <f t="shared" si="23"/>
        <v>20500000</v>
      </c>
      <c r="H77" s="22">
        <f t="shared" si="23"/>
        <v>20400000</v>
      </c>
      <c r="I77" s="22">
        <f t="shared" si="23"/>
        <v>20400000</v>
      </c>
      <c r="J77" s="22">
        <f t="shared" si="23"/>
        <v>19600000</v>
      </c>
      <c r="K77" s="22"/>
      <c r="L77" s="22"/>
      <c r="M77" s="22"/>
      <c r="N77" s="22"/>
      <c r="O77" s="22"/>
      <c r="P77" s="22"/>
      <c r="Q77" s="51"/>
      <c r="R77" s="51"/>
      <c r="S77" s="51"/>
      <c r="T77" s="8"/>
    </row>
    <row r="78" spans="1:20" ht="15.75">
      <c r="A78" s="57"/>
      <c r="B78" s="58"/>
      <c r="C78" s="10" t="s">
        <v>8</v>
      </c>
      <c r="D78" s="22">
        <f t="shared" si="23"/>
        <v>1000000</v>
      </c>
      <c r="E78" s="22">
        <f t="shared" si="23"/>
        <v>0</v>
      </c>
      <c r="F78" s="22">
        <f t="shared" si="23"/>
        <v>0</v>
      </c>
      <c r="G78" s="22">
        <f t="shared" si="23"/>
        <v>250000</v>
      </c>
      <c r="H78" s="22">
        <f t="shared" si="23"/>
        <v>250000</v>
      </c>
      <c r="I78" s="22">
        <f t="shared" si="23"/>
        <v>250000</v>
      </c>
      <c r="J78" s="22">
        <f t="shared" si="23"/>
        <v>250000</v>
      </c>
      <c r="K78" s="22"/>
      <c r="L78" s="22"/>
      <c r="M78" s="22"/>
      <c r="N78" s="22"/>
      <c r="O78" s="22"/>
      <c r="P78" s="22"/>
      <c r="Q78" s="51"/>
      <c r="R78" s="51"/>
      <c r="S78" s="51"/>
    </row>
    <row r="79" spans="1:20" ht="15.75">
      <c r="A79" s="57"/>
      <c r="B79" s="58"/>
      <c r="C79" s="10" t="s">
        <v>9</v>
      </c>
      <c r="D79" s="22">
        <f t="shared" si="23"/>
        <v>0</v>
      </c>
      <c r="E79" s="22">
        <f t="shared" si="23"/>
        <v>0</v>
      </c>
      <c r="F79" s="22">
        <f t="shared" si="23"/>
        <v>0</v>
      </c>
      <c r="G79" s="22">
        <f t="shared" si="23"/>
        <v>0</v>
      </c>
      <c r="H79" s="22">
        <f t="shared" si="23"/>
        <v>0</v>
      </c>
      <c r="I79" s="22">
        <f t="shared" si="23"/>
        <v>0</v>
      </c>
      <c r="J79" s="22">
        <f t="shared" si="23"/>
        <v>0</v>
      </c>
      <c r="K79" s="22"/>
      <c r="L79" s="22"/>
      <c r="M79" s="22"/>
      <c r="N79" s="22"/>
      <c r="O79" s="22"/>
      <c r="P79" s="22"/>
      <c r="Q79" s="51"/>
      <c r="R79" s="51"/>
      <c r="S79" s="51"/>
    </row>
    <row r="80" spans="1:20" ht="15.75">
      <c r="A80" s="71" t="s">
        <v>38</v>
      </c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5"/>
    </row>
    <row r="81" spans="1:19" ht="21" customHeight="1">
      <c r="A81" s="52" t="s">
        <v>39</v>
      </c>
      <c r="B81" s="61" t="s">
        <v>40</v>
      </c>
      <c r="C81" s="6" t="s">
        <v>7</v>
      </c>
      <c r="D81" s="19">
        <f>D82+D83+D84</f>
        <v>10000000</v>
      </c>
      <c r="E81" s="19">
        <f t="shared" ref="E81:J81" si="24">E82+E83+E84</f>
        <v>0</v>
      </c>
      <c r="F81" s="19">
        <f t="shared" si="24"/>
        <v>2000000</v>
      </c>
      <c r="G81" s="19">
        <f t="shared" si="24"/>
        <v>2000000</v>
      </c>
      <c r="H81" s="19">
        <f t="shared" si="24"/>
        <v>2000000</v>
      </c>
      <c r="I81" s="19">
        <f t="shared" si="24"/>
        <v>2000000</v>
      </c>
      <c r="J81" s="19">
        <f t="shared" si="24"/>
        <v>2000000</v>
      </c>
      <c r="K81" s="19"/>
      <c r="L81" s="19"/>
      <c r="M81" s="19"/>
      <c r="N81" s="19"/>
      <c r="O81" s="19"/>
      <c r="P81" s="19"/>
      <c r="Q81" s="51" t="s">
        <v>87</v>
      </c>
      <c r="R81" s="48" t="s">
        <v>107</v>
      </c>
      <c r="S81" s="41" t="s">
        <v>125</v>
      </c>
    </row>
    <row r="82" spans="1:19" ht="21" customHeight="1">
      <c r="A82" s="52"/>
      <c r="B82" s="61"/>
      <c r="C82" s="6" t="s">
        <v>97</v>
      </c>
      <c r="D82" s="20">
        <f>SUM(E82:J82)</f>
        <v>10000000</v>
      </c>
      <c r="E82" s="20"/>
      <c r="F82" s="20">
        <v>2000000</v>
      </c>
      <c r="G82" s="20">
        <v>2000000</v>
      </c>
      <c r="H82" s="20">
        <v>2000000</v>
      </c>
      <c r="I82" s="20">
        <v>2000000</v>
      </c>
      <c r="J82" s="20">
        <v>2000000</v>
      </c>
      <c r="K82" s="20"/>
      <c r="L82" s="20"/>
      <c r="M82" s="20"/>
      <c r="N82" s="20"/>
      <c r="O82" s="20"/>
      <c r="P82" s="20"/>
      <c r="Q82" s="51"/>
      <c r="R82" s="49"/>
      <c r="S82" s="42"/>
    </row>
    <row r="83" spans="1:19" ht="15.75" customHeight="1">
      <c r="A83" s="52"/>
      <c r="B83" s="61"/>
      <c r="C83" s="6" t="s">
        <v>8</v>
      </c>
      <c r="D83" s="20">
        <f>SUM(E83:J83)</f>
        <v>0</v>
      </c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51"/>
      <c r="R83" s="49"/>
      <c r="S83" s="42"/>
    </row>
    <row r="84" spans="1:19" ht="20.25" customHeight="1">
      <c r="A84" s="52"/>
      <c r="B84" s="61"/>
      <c r="C84" s="6" t="s">
        <v>9</v>
      </c>
      <c r="D84" s="20">
        <f>SUM(E84:J84)</f>
        <v>0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51"/>
      <c r="R84" s="50"/>
      <c r="S84" s="42"/>
    </row>
    <row r="85" spans="1:19" ht="17.25" customHeight="1">
      <c r="A85" s="52" t="s">
        <v>43</v>
      </c>
      <c r="B85" s="53" t="s">
        <v>46</v>
      </c>
      <c r="C85" s="6" t="s">
        <v>7</v>
      </c>
      <c r="D85" s="19">
        <f t="shared" ref="D85:J85" si="25">D87+D88+D86</f>
        <v>400000</v>
      </c>
      <c r="E85" s="19">
        <f t="shared" si="25"/>
        <v>0</v>
      </c>
      <c r="F85" s="19">
        <f t="shared" si="25"/>
        <v>400000</v>
      </c>
      <c r="G85" s="19">
        <f t="shared" si="25"/>
        <v>0</v>
      </c>
      <c r="H85" s="19">
        <f t="shared" si="25"/>
        <v>0</v>
      </c>
      <c r="I85" s="19">
        <f t="shared" si="25"/>
        <v>0</v>
      </c>
      <c r="J85" s="19">
        <f t="shared" si="25"/>
        <v>0</v>
      </c>
      <c r="K85" s="19"/>
      <c r="L85" s="19"/>
      <c r="M85" s="19"/>
      <c r="N85" s="19"/>
      <c r="O85" s="19"/>
      <c r="P85" s="19"/>
      <c r="Q85" s="51"/>
      <c r="R85" s="41"/>
      <c r="S85" s="43"/>
    </row>
    <row r="86" spans="1:19" ht="17.25" customHeight="1">
      <c r="A86" s="52"/>
      <c r="B86" s="54"/>
      <c r="C86" s="6" t="s">
        <v>97</v>
      </c>
      <c r="D86" s="20">
        <f>D90+D94</f>
        <v>400000</v>
      </c>
      <c r="E86" s="20">
        <f t="shared" ref="E86:J86" si="26">E90+E94</f>
        <v>0</v>
      </c>
      <c r="F86" s="20">
        <f t="shared" si="26"/>
        <v>400000</v>
      </c>
      <c r="G86" s="20">
        <f t="shared" si="26"/>
        <v>0</v>
      </c>
      <c r="H86" s="20">
        <f t="shared" si="26"/>
        <v>0</v>
      </c>
      <c r="I86" s="20">
        <f t="shared" si="26"/>
        <v>0</v>
      </c>
      <c r="J86" s="20">
        <f t="shared" si="26"/>
        <v>0</v>
      </c>
      <c r="K86" s="20"/>
      <c r="L86" s="20"/>
      <c r="M86" s="20"/>
      <c r="N86" s="20"/>
      <c r="O86" s="20"/>
      <c r="P86" s="20"/>
      <c r="Q86" s="51"/>
      <c r="R86" s="42"/>
      <c r="S86" s="43"/>
    </row>
    <row r="87" spans="1:19" ht="21.75" customHeight="1">
      <c r="A87" s="52"/>
      <c r="B87" s="55"/>
      <c r="C87" s="6" t="s">
        <v>8</v>
      </c>
      <c r="D87" s="20">
        <f t="shared" ref="D87:J87" si="27">D91+D95</f>
        <v>0</v>
      </c>
      <c r="E87" s="20">
        <f t="shared" si="27"/>
        <v>0</v>
      </c>
      <c r="F87" s="20">
        <f t="shared" si="27"/>
        <v>0</v>
      </c>
      <c r="G87" s="20">
        <f t="shared" si="27"/>
        <v>0</v>
      </c>
      <c r="H87" s="20">
        <f t="shared" si="27"/>
        <v>0</v>
      </c>
      <c r="I87" s="20">
        <f t="shared" si="27"/>
        <v>0</v>
      </c>
      <c r="J87" s="20">
        <f t="shared" si="27"/>
        <v>0</v>
      </c>
      <c r="K87" s="20"/>
      <c r="L87" s="20"/>
      <c r="M87" s="20"/>
      <c r="N87" s="20"/>
      <c r="O87" s="20"/>
      <c r="P87" s="20"/>
      <c r="Q87" s="51"/>
      <c r="R87" s="42"/>
      <c r="S87" s="43"/>
    </row>
    <row r="88" spans="1:19" ht="20.25" customHeight="1">
      <c r="A88" s="52"/>
      <c r="B88" s="56"/>
      <c r="C88" s="6" t="s">
        <v>9</v>
      </c>
      <c r="D88" s="20">
        <f t="shared" ref="D88:J88" si="28">D92+D96</f>
        <v>0</v>
      </c>
      <c r="E88" s="20">
        <f t="shared" si="28"/>
        <v>0</v>
      </c>
      <c r="F88" s="20">
        <f t="shared" si="28"/>
        <v>0</v>
      </c>
      <c r="G88" s="20">
        <f t="shared" si="28"/>
        <v>0</v>
      </c>
      <c r="H88" s="20">
        <f t="shared" si="28"/>
        <v>0</v>
      </c>
      <c r="I88" s="20">
        <f t="shared" si="28"/>
        <v>0</v>
      </c>
      <c r="J88" s="20">
        <f t="shared" si="28"/>
        <v>0</v>
      </c>
      <c r="K88" s="20"/>
      <c r="L88" s="20"/>
      <c r="M88" s="20"/>
      <c r="N88" s="20"/>
      <c r="O88" s="20"/>
      <c r="P88" s="20"/>
      <c r="Q88" s="51"/>
      <c r="R88" s="73"/>
      <c r="S88" s="43"/>
    </row>
    <row r="89" spans="1:19" ht="17.25" customHeight="1">
      <c r="A89" s="52" t="s">
        <v>44</v>
      </c>
      <c r="B89" s="53" t="s">
        <v>47</v>
      </c>
      <c r="C89" s="6" t="s">
        <v>7</v>
      </c>
      <c r="D89" s="19">
        <f t="shared" ref="D89:J89" si="29">D91+D92+D90</f>
        <v>200000</v>
      </c>
      <c r="E89" s="19">
        <f t="shared" si="29"/>
        <v>0</v>
      </c>
      <c r="F89" s="19">
        <f t="shared" si="29"/>
        <v>200000</v>
      </c>
      <c r="G89" s="19">
        <f t="shared" si="29"/>
        <v>0</v>
      </c>
      <c r="H89" s="19">
        <f t="shared" si="29"/>
        <v>0</v>
      </c>
      <c r="I89" s="19">
        <f t="shared" si="29"/>
        <v>0</v>
      </c>
      <c r="J89" s="19">
        <f t="shared" si="29"/>
        <v>0</v>
      </c>
      <c r="K89" s="19"/>
      <c r="L89" s="19"/>
      <c r="M89" s="19"/>
      <c r="N89" s="19"/>
      <c r="O89" s="19"/>
      <c r="P89" s="19"/>
      <c r="Q89" s="51" t="s">
        <v>87</v>
      </c>
      <c r="R89" s="48" t="s">
        <v>108</v>
      </c>
      <c r="S89" s="43"/>
    </row>
    <row r="90" spans="1:19" ht="17.25" customHeight="1">
      <c r="A90" s="52"/>
      <c r="B90" s="54"/>
      <c r="C90" s="6" t="s">
        <v>97</v>
      </c>
      <c r="D90" s="20">
        <f>SUM(E90:J90)</f>
        <v>200000</v>
      </c>
      <c r="E90" s="20"/>
      <c r="F90" s="20">
        <v>200000</v>
      </c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51"/>
      <c r="R90" s="49"/>
      <c r="S90" s="43"/>
    </row>
    <row r="91" spans="1:19" ht="21.75" customHeight="1">
      <c r="A91" s="52"/>
      <c r="B91" s="55"/>
      <c r="C91" s="6" t="s">
        <v>8</v>
      </c>
      <c r="D91" s="20">
        <f>SUM(E91:J91)</f>
        <v>0</v>
      </c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51"/>
      <c r="R91" s="49"/>
      <c r="S91" s="43"/>
    </row>
    <row r="92" spans="1:19" ht="20.25" customHeight="1">
      <c r="A92" s="52"/>
      <c r="B92" s="56"/>
      <c r="C92" s="6" t="s">
        <v>9</v>
      </c>
      <c r="D92" s="20">
        <f>SUM(E92:J92)</f>
        <v>0</v>
      </c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51"/>
      <c r="R92" s="50"/>
      <c r="S92" s="43"/>
    </row>
    <row r="93" spans="1:19" ht="20.25" customHeight="1">
      <c r="A93" s="52" t="s">
        <v>45</v>
      </c>
      <c r="B93" s="53" t="s">
        <v>48</v>
      </c>
      <c r="C93" s="6" t="s">
        <v>7</v>
      </c>
      <c r="D93" s="19">
        <f>D94+D95+D96</f>
        <v>200000</v>
      </c>
      <c r="E93" s="19">
        <f t="shared" ref="E93:J93" si="30">E94+E95+E96</f>
        <v>0</v>
      </c>
      <c r="F93" s="19">
        <f t="shared" si="30"/>
        <v>200000</v>
      </c>
      <c r="G93" s="19">
        <f t="shared" si="30"/>
        <v>0</v>
      </c>
      <c r="H93" s="19">
        <f t="shared" si="30"/>
        <v>0</v>
      </c>
      <c r="I93" s="19">
        <f t="shared" si="30"/>
        <v>0</v>
      </c>
      <c r="J93" s="19">
        <f t="shared" si="30"/>
        <v>0</v>
      </c>
      <c r="K93" s="19"/>
      <c r="L93" s="19"/>
      <c r="M93" s="19"/>
      <c r="N93" s="19"/>
      <c r="O93" s="19"/>
      <c r="P93" s="19"/>
      <c r="Q93" s="51" t="s">
        <v>87</v>
      </c>
      <c r="R93" s="48" t="s">
        <v>109</v>
      </c>
      <c r="S93" s="43"/>
    </row>
    <row r="94" spans="1:19" ht="19.5" customHeight="1">
      <c r="A94" s="52"/>
      <c r="B94" s="54"/>
      <c r="C94" s="6" t="s">
        <v>97</v>
      </c>
      <c r="D94" s="20">
        <f>SUM(E94:J94)</f>
        <v>200000</v>
      </c>
      <c r="E94" s="20"/>
      <c r="F94" s="20">
        <v>200000</v>
      </c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51"/>
      <c r="R94" s="49"/>
      <c r="S94" s="43"/>
    </row>
    <row r="95" spans="1:19" ht="17.25" customHeight="1">
      <c r="A95" s="52"/>
      <c r="B95" s="54"/>
      <c r="C95" s="6" t="s">
        <v>8</v>
      </c>
      <c r="D95" s="20">
        <f>SUM(E95:J95)</f>
        <v>0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51"/>
      <c r="R95" s="49"/>
      <c r="S95" s="43"/>
    </row>
    <row r="96" spans="1:19" ht="21.75" customHeight="1">
      <c r="A96" s="52"/>
      <c r="B96" s="72"/>
      <c r="C96" s="6" t="s">
        <v>9</v>
      </c>
      <c r="D96" s="20">
        <f>SUM(E96:J96)</f>
        <v>0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51"/>
      <c r="R96" s="50"/>
      <c r="S96" s="43"/>
    </row>
    <row r="97" spans="1:20" ht="21" customHeight="1">
      <c r="A97" s="52" t="s">
        <v>49</v>
      </c>
      <c r="B97" s="61" t="s">
        <v>50</v>
      </c>
      <c r="C97" s="6" t="s">
        <v>7</v>
      </c>
      <c r="D97" s="19">
        <f>D98+D99+D100</f>
        <v>100000</v>
      </c>
      <c r="E97" s="19">
        <f t="shared" ref="E97:J97" si="31">E98+E99+E100</f>
        <v>0</v>
      </c>
      <c r="F97" s="19">
        <f t="shared" si="31"/>
        <v>100000</v>
      </c>
      <c r="G97" s="19">
        <f t="shared" si="31"/>
        <v>0</v>
      </c>
      <c r="H97" s="19">
        <f t="shared" si="31"/>
        <v>0</v>
      </c>
      <c r="I97" s="19">
        <f t="shared" si="31"/>
        <v>0</v>
      </c>
      <c r="J97" s="19">
        <f t="shared" si="31"/>
        <v>0</v>
      </c>
      <c r="K97" s="19"/>
      <c r="L97" s="19"/>
      <c r="M97" s="19"/>
      <c r="N97" s="19"/>
      <c r="O97" s="19"/>
      <c r="P97" s="19"/>
      <c r="Q97" s="51" t="s">
        <v>88</v>
      </c>
      <c r="R97" s="48" t="s">
        <v>110</v>
      </c>
      <c r="S97" s="43"/>
    </row>
    <row r="98" spans="1:20" ht="21" customHeight="1">
      <c r="A98" s="52"/>
      <c r="B98" s="61"/>
      <c r="C98" s="6" t="s">
        <v>97</v>
      </c>
      <c r="D98" s="20">
        <f>SUM(E98:J98)</f>
        <v>100000</v>
      </c>
      <c r="E98" s="20"/>
      <c r="F98" s="20">
        <v>100000</v>
      </c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51"/>
      <c r="R98" s="49"/>
      <c r="S98" s="43"/>
    </row>
    <row r="99" spans="1:20" ht="15.75" customHeight="1">
      <c r="A99" s="52"/>
      <c r="B99" s="61"/>
      <c r="C99" s="6" t="s">
        <v>8</v>
      </c>
      <c r="D99" s="20">
        <f>SUM(E99:J99)</f>
        <v>0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51"/>
      <c r="R99" s="49"/>
      <c r="S99" s="43"/>
    </row>
    <row r="100" spans="1:20" ht="20.25" customHeight="1">
      <c r="A100" s="52"/>
      <c r="B100" s="61"/>
      <c r="C100" s="6" t="s">
        <v>9</v>
      </c>
      <c r="D100" s="20">
        <f>SUM(E100:J100)</f>
        <v>0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51"/>
      <c r="R100" s="50"/>
      <c r="S100" s="44"/>
    </row>
    <row r="101" spans="1:20" ht="22.5" customHeight="1">
      <c r="A101" s="57"/>
      <c r="B101" s="58" t="s">
        <v>160</v>
      </c>
      <c r="C101" s="7" t="s">
        <v>7</v>
      </c>
      <c r="D101" s="21">
        <f>D102+D103+D104</f>
        <v>10500000</v>
      </c>
      <c r="E101" s="21">
        <f t="shared" ref="E101:J101" si="32">E103+E104</f>
        <v>0</v>
      </c>
      <c r="F101" s="21">
        <f t="shared" si="32"/>
        <v>0</v>
      </c>
      <c r="G101" s="21">
        <f t="shared" si="32"/>
        <v>0</v>
      </c>
      <c r="H101" s="21">
        <f t="shared" si="32"/>
        <v>0</v>
      </c>
      <c r="I101" s="21">
        <f t="shared" si="32"/>
        <v>0</v>
      </c>
      <c r="J101" s="21">
        <f t="shared" si="32"/>
        <v>0</v>
      </c>
      <c r="K101" s="21"/>
      <c r="L101" s="21"/>
      <c r="M101" s="21"/>
      <c r="N101" s="21"/>
      <c r="O101" s="21"/>
      <c r="P101" s="21"/>
      <c r="Q101" s="51"/>
      <c r="R101" s="51"/>
      <c r="S101" s="51"/>
      <c r="T101" s="8"/>
    </row>
    <row r="102" spans="1:20" ht="22.5" customHeight="1">
      <c r="A102" s="57"/>
      <c r="B102" s="58"/>
      <c r="C102" s="9" t="s">
        <v>97</v>
      </c>
      <c r="D102" s="22">
        <f>D82+D86+D98</f>
        <v>10500000</v>
      </c>
      <c r="E102" s="22">
        <f t="shared" ref="E102:J102" si="33">E82+E86+E98</f>
        <v>0</v>
      </c>
      <c r="F102" s="22">
        <f t="shared" si="33"/>
        <v>2500000</v>
      </c>
      <c r="G102" s="22">
        <f t="shared" si="33"/>
        <v>2000000</v>
      </c>
      <c r="H102" s="22">
        <f t="shared" si="33"/>
        <v>2000000</v>
      </c>
      <c r="I102" s="22">
        <f t="shared" si="33"/>
        <v>2000000</v>
      </c>
      <c r="J102" s="22">
        <f t="shared" si="33"/>
        <v>2000000</v>
      </c>
      <c r="K102" s="22"/>
      <c r="L102" s="22"/>
      <c r="M102" s="22"/>
      <c r="N102" s="22"/>
      <c r="O102" s="22"/>
      <c r="P102" s="22"/>
      <c r="Q102" s="51"/>
      <c r="R102" s="51"/>
      <c r="S102" s="51"/>
      <c r="T102" s="8"/>
    </row>
    <row r="103" spans="1:20" ht="15.75">
      <c r="A103" s="57"/>
      <c r="B103" s="58"/>
      <c r="C103" s="10" t="s">
        <v>8</v>
      </c>
      <c r="D103" s="22">
        <f t="shared" ref="D103:J103" si="34">D83+D87+D99</f>
        <v>0</v>
      </c>
      <c r="E103" s="22">
        <f t="shared" si="34"/>
        <v>0</v>
      </c>
      <c r="F103" s="22">
        <f t="shared" si="34"/>
        <v>0</v>
      </c>
      <c r="G103" s="22">
        <f t="shared" si="34"/>
        <v>0</v>
      </c>
      <c r="H103" s="22">
        <f t="shared" si="34"/>
        <v>0</v>
      </c>
      <c r="I103" s="22">
        <f t="shared" si="34"/>
        <v>0</v>
      </c>
      <c r="J103" s="22">
        <f t="shared" si="34"/>
        <v>0</v>
      </c>
      <c r="K103" s="22"/>
      <c r="L103" s="22"/>
      <c r="M103" s="22"/>
      <c r="N103" s="22"/>
      <c r="O103" s="22"/>
      <c r="P103" s="22"/>
      <c r="Q103" s="51"/>
      <c r="R103" s="51"/>
      <c r="S103" s="51"/>
    </row>
    <row r="104" spans="1:20" ht="15.75">
      <c r="A104" s="57"/>
      <c r="B104" s="58"/>
      <c r="C104" s="10" t="s">
        <v>9</v>
      </c>
      <c r="D104" s="22">
        <f t="shared" ref="D104:J104" si="35">D84+D88+D100</f>
        <v>0</v>
      </c>
      <c r="E104" s="22">
        <f t="shared" si="35"/>
        <v>0</v>
      </c>
      <c r="F104" s="22">
        <f t="shared" si="35"/>
        <v>0</v>
      </c>
      <c r="G104" s="22">
        <f t="shared" si="35"/>
        <v>0</v>
      </c>
      <c r="H104" s="22">
        <f t="shared" si="35"/>
        <v>0</v>
      </c>
      <c r="I104" s="22">
        <f t="shared" si="35"/>
        <v>0</v>
      </c>
      <c r="J104" s="22">
        <f t="shared" si="35"/>
        <v>0</v>
      </c>
      <c r="K104" s="22"/>
      <c r="L104" s="22"/>
      <c r="M104" s="22"/>
      <c r="N104" s="22"/>
      <c r="O104" s="22"/>
      <c r="P104" s="22"/>
      <c r="Q104" s="51"/>
      <c r="R104" s="51"/>
      <c r="S104" s="51"/>
    </row>
    <row r="105" spans="1:20" ht="15.75">
      <c r="A105" s="71" t="s">
        <v>51</v>
      </c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5"/>
    </row>
    <row r="106" spans="1:20" ht="21" customHeight="1">
      <c r="A106" s="52" t="s">
        <v>52</v>
      </c>
      <c r="B106" s="61" t="s">
        <v>59</v>
      </c>
      <c r="C106" s="6" t="s">
        <v>7</v>
      </c>
      <c r="D106" s="19">
        <f>D107+D108+D109</f>
        <v>18200000</v>
      </c>
      <c r="E106" s="19">
        <f t="shared" ref="E106:J106" si="36">E107+E108+E109</f>
        <v>0</v>
      </c>
      <c r="F106" s="19">
        <f t="shared" si="36"/>
        <v>0</v>
      </c>
      <c r="G106" s="19">
        <f t="shared" si="36"/>
        <v>5800000</v>
      </c>
      <c r="H106" s="19">
        <f t="shared" si="36"/>
        <v>6200000</v>
      </c>
      <c r="I106" s="19">
        <f t="shared" si="36"/>
        <v>6200000</v>
      </c>
      <c r="J106" s="19">
        <f t="shared" si="36"/>
        <v>0</v>
      </c>
      <c r="K106" s="19"/>
      <c r="L106" s="19"/>
      <c r="M106" s="19"/>
      <c r="N106" s="19"/>
      <c r="O106" s="19"/>
      <c r="P106" s="19"/>
      <c r="Q106" s="51"/>
      <c r="R106" s="48" t="s">
        <v>111</v>
      </c>
      <c r="S106" s="41" t="s">
        <v>125</v>
      </c>
    </row>
    <row r="107" spans="1:20" ht="21" customHeight="1">
      <c r="A107" s="52"/>
      <c r="B107" s="61"/>
      <c r="C107" s="6" t="s">
        <v>97</v>
      </c>
      <c r="D107" s="19">
        <f>D111+D115</f>
        <v>13200000</v>
      </c>
      <c r="E107" s="19">
        <f t="shared" ref="E107:J107" si="37">E111+E115</f>
        <v>0</v>
      </c>
      <c r="F107" s="19">
        <f t="shared" si="37"/>
        <v>0</v>
      </c>
      <c r="G107" s="19">
        <f t="shared" si="37"/>
        <v>800000</v>
      </c>
      <c r="H107" s="19">
        <f t="shared" si="37"/>
        <v>6200000</v>
      </c>
      <c r="I107" s="19">
        <f t="shared" si="37"/>
        <v>6200000</v>
      </c>
      <c r="J107" s="19">
        <f t="shared" si="37"/>
        <v>0</v>
      </c>
      <c r="K107" s="19"/>
      <c r="L107" s="19"/>
      <c r="M107" s="19"/>
      <c r="N107" s="19"/>
      <c r="O107" s="19"/>
      <c r="P107" s="19"/>
      <c r="Q107" s="51"/>
      <c r="R107" s="49"/>
      <c r="S107" s="42"/>
    </row>
    <row r="108" spans="1:20" ht="15.75" customHeight="1">
      <c r="A108" s="52"/>
      <c r="B108" s="61"/>
      <c r="C108" s="6" t="s">
        <v>8</v>
      </c>
      <c r="D108" s="19">
        <f t="shared" ref="D108:J108" si="38">D112+D116</f>
        <v>0</v>
      </c>
      <c r="E108" s="19">
        <f t="shared" si="38"/>
        <v>0</v>
      </c>
      <c r="F108" s="19">
        <f t="shared" si="38"/>
        <v>0</v>
      </c>
      <c r="G108" s="19">
        <f t="shared" si="38"/>
        <v>0</v>
      </c>
      <c r="H108" s="19">
        <f t="shared" si="38"/>
        <v>0</v>
      </c>
      <c r="I108" s="19">
        <f t="shared" si="38"/>
        <v>0</v>
      </c>
      <c r="J108" s="19">
        <f t="shared" si="38"/>
        <v>0</v>
      </c>
      <c r="K108" s="19"/>
      <c r="L108" s="19"/>
      <c r="M108" s="19"/>
      <c r="N108" s="19"/>
      <c r="O108" s="19"/>
      <c r="P108" s="19"/>
      <c r="Q108" s="51"/>
      <c r="R108" s="49"/>
      <c r="S108" s="42"/>
    </row>
    <row r="109" spans="1:20" ht="20.25" customHeight="1">
      <c r="A109" s="52"/>
      <c r="B109" s="61"/>
      <c r="C109" s="6" t="s">
        <v>9</v>
      </c>
      <c r="D109" s="19">
        <f t="shared" ref="D109:J109" si="39">D113+D117</f>
        <v>5000000</v>
      </c>
      <c r="E109" s="19">
        <f t="shared" si="39"/>
        <v>0</v>
      </c>
      <c r="F109" s="19">
        <f t="shared" si="39"/>
        <v>0</v>
      </c>
      <c r="G109" s="19">
        <f t="shared" si="39"/>
        <v>5000000</v>
      </c>
      <c r="H109" s="19">
        <f t="shared" si="39"/>
        <v>0</v>
      </c>
      <c r="I109" s="19">
        <f t="shared" si="39"/>
        <v>0</v>
      </c>
      <c r="J109" s="19">
        <f t="shared" si="39"/>
        <v>0</v>
      </c>
      <c r="K109" s="19"/>
      <c r="L109" s="19"/>
      <c r="M109" s="19"/>
      <c r="N109" s="19"/>
      <c r="O109" s="19"/>
      <c r="P109" s="19"/>
      <c r="Q109" s="51"/>
      <c r="R109" s="49"/>
      <c r="S109" s="42"/>
    </row>
    <row r="110" spans="1:20" ht="17.25" customHeight="1">
      <c r="A110" s="52" t="s">
        <v>53</v>
      </c>
      <c r="B110" s="53" t="s">
        <v>60</v>
      </c>
      <c r="C110" s="6" t="s">
        <v>7</v>
      </c>
      <c r="D110" s="19">
        <f t="shared" ref="D110:J110" si="40">D112+D113+D111</f>
        <v>17700000</v>
      </c>
      <c r="E110" s="19">
        <f t="shared" si="40"/>
        <v>0</v>
      </c>
      <c r="F110" s="19">
        <f t="shared" si="40"/>
        <v>0</v>
      </c>
      <c r="G110" s="19">
        <f t="shared" si="40"/>
        <v>5700000</v>
      </c>
      <c r="H110" s="19">
        <f t="shared" si="40"/>
        <v>6000000</v>
      </c>
      <c r="I110" s="19">
        <f t="shared" si="40"/>
        <v>6000000</v>
      </c>
      <c r="J110" s="19">
        <f t="shared" si="40"/>
        <v>0</v>
      </c>
      <c r="K110" s="19"/>
      <c r="L110" s="19"/>
      <c r="M110" s="19"/>
      <c r="N110" s="19"/>
      <c r="O110" s="19"/>
      <c r="P110" s="19"/>
      <c r="Q110" s="51" t="s">
        <v>88</v>
      </c>
      <c r="R110" s="59"/>
      <c r="S110" s="43"/>
    </row>
    <row r="111" spans="1:20" ht="17.25" customHeight="1">
      <c r="A111" s="52"/>
      <c r="B111" s="54"/>
      <c r="C111" s="6" t="s">
        <v>97</v>
      </c>
      <c r="D111" s="20">
        <f>SUM(E111:J111)</f>
        <v>12700000</v>
      </c>
      <c r="E111" s="20"/>
      <c r="F111" s="20"/>
      <c r="G111" s="20">
        <v>700000</v>
      </c>
      <c r="H111" s="20">
        <v>6000000</v>
      </c>
      <c r="I111" s="20">
        <v>6000000</v>
      </c>
      <c r="J111" s="20"/>
      <c r="K111" s="20"/>
      <c r="L111" s="20"/>
      <c r="M111" s="20"/>
      <c r="N111" s="20"/>
      <c r="O111" s="20"/>
      <c r="P111" s="20"/>
      <c r="Q111" s="51"/>
      <c r="R111" s="59"/>
      <c r="S111" s="43"/>
    </row>
    <row r="112" spans="1:20" ht="21.75" customHeight="1">
      <c r="A112" s="52"/>
      <c r="B112" s="55"/>
      <c r="C112" s="6" t="s">
        <v>8</v>
      </c>
      <c r="D112" s="20">
        <f>SUM(E112:J112)</f>
        <v>0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51"/>
      <c r="R112" s="59"/>
      <c r="S112" s="43"/>
    </row>
    <row r="113" spans="1:19" ht="20.25" customHeight="1">
      <c r="A113" s="52"/>
      <c r="B113" s="56"/>
      <c r="C113" s="6" t="s">
        <v>9</v>
      </c>
      <c r="D113" s="20">
        <f>SUM(E113:J113)</f>
        <v>5000000</v>
      </c>
      <c r="E113" s="20"/>
      <c r="F113" s="20"/>
      <c r="G113" s="20">
        <v>5000000</v>
      </c>
      <c r="H113" s="20"/>
      <c r="I113" s="20"/>
      <c r="J113" s="20"/>
      <c r="K113" s="20"/>
      <c r="L113" s="20"/>
      <c r="M113" s="20"/>
      <c r="N113" s="20"/>
      <c r="O113" s="20"/>
      <c r="P113" s="20"/>
      <c r="Q113" s="51"/>
      <c r="R113" s="59"/>
      <c r="S113" s="43"/>
    </row>
    <row r="114" spans="1:19" ht="17.25" customHeight="1">
      <c r="A114" s="52" t="s">
        <v>58</v>
      </c>
      <c r="B114" s="53" t="s">
        <v>61</v>
      </c>
      <c r="C114" s="6" t="s">
        <v>7</v>
      </c>
      <c r="D114" s="19">
        <f t="shared" ref="D114:J114" si="41">D116+D117+D115</f>
        <v>500000</v>
      </c>
      <c r="E114" s="19">
        <f t="shared" si="41"/>
        <v>0</v>
      </c>
      <c r="F114" s="19">
        <f t="shared" si="41"/>
        <v>0</v>
      </c>
      <c r="G114" s="19">
        <f t="shared" si="41"/>
        <v>100000</v>
      </c>
      <c r="H114" s="19">
        <f t="shared" si="41"/>
        <v>200000</v>
      </c>
      <c r="I114" s="19">
        <f t="shared" si="41"/>
        <v>200000</v>
      </c>
      <c r="J114" s="19">
        <f t="shared" si="41"/>
        <v>0</v>
      </c>
      <c r="K114" s="19"/>
      <c r="L114" s="19"/>
      <c r="M114" s="19"/>
      <c r="N114" s="19"/>
      <c r="O114" s="19"/>
      <c r="P114" s="19"/>
      <c r="Q114" s="51" t="s">
        <v>88</v>
      </c>
      <c r="R114" s="59"/>
      <c r="S114" s="43"/>
    </row>
    <row r="115" spans="1:19" ht="17.25" customHeight="1">
      <c r="A115" s="52"/>
      <c r="B115" s="54"/>
      <c r="C115" s="6" t="s">
        <v>97</v>
      </c>
      <c r="D115" s="20">
        <f>SUM(E115:J115)</f>
        <v>500000</v>
      </c>
      <c r="E115" s="20"/>
      <c r="F115" s="20"/>
      <c r="G115" s="20">
        <v>100000</v>
      </c>
      <c r="H115" s="20">
        <v>200000</v>
      </c>
      <c r="I115" s="20">
        <v>200000</v>
      </c>
      <c r="J115" s="20"/>
      <c r="K115" s="20"/>
      <c r="L115" s="20"/>
      <c r="M115" s="20"/>
      <c r="N115" s="20"/>
      <c r="O115" s="20"/>
      <c r="P115" s="20"/>
      <c r="Q115" s="51"/>
      <c r="R115" s="59"/>
      <c r="S115" s="43"/>
    </row>
    <row r="116" spans="1:19" ht="21.75" customHeight="1">
      <c r="A116" s="52"/>
      <c r="B116" s="55"/>
      <c r="C116" s="6" t="s">
        <v>8</v>
      </c>
      <c r="D116" s="20">
        <f>SUM(E116:J116)</f>
        <v>0</v>
      </c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51"/>
      <c r="R116" s="59"/>
      <c r="S116" s="43"/>
    </row>
    <row r="117" spans="1:19" ht="20.25" customHeight="1">
      <c r="A117" s="52"/>
      <c r="B117" s="56"/>
      <c r="C117" s="6" t="s">
        <v>9</v>
      </c>
      <c r="D117" s="20">
        <f>SUM(E117:J117)</f>
        <v>0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51"/>
      <c r="R117" s="60"/>
      <c r="S117" s="43"/>
    </row>
    <row r="118" spans="1:19" ht="17.25" customHeight="1">
      <c r="A118" s="52" t="s">
        <v>54</v>
      </c>
      <c r="B118" s="53" t="s">
        <v>62</v>
      </c>
      <c r="C118" s="6" t="s">
        <v>7</v>
      </c>
      <c r="D118" s="19">
        <f t="shared" ref="D118:J118" si="42">D120+D121+D119</f>
        <v>300000</v>
      </c>
      <c r="E118" s="19">
        <f t="shared" si="42"/>
        <v>0</v>
      </c>
      <c r="F118" s="19">
        <f t="shared" si="42"/>
        <v>300000</v>
      </c>
      <c r="G118" s="19">
        <f t="shared" si="42"/>
        <v>0</v>
      </c>
      <c r="H118" s="19">
        <f t="shared" si="42"/>
        <v>0</v>
      </c>
      <c r="I118" s="19">
        <f t="shared" si="42"/>
        <v>0</v>
      </c>
      <c r="J118" s="19">
        <f t="shared" si="42"/>
        <v>0</v>
      </c>
      <c r="K118" s="19"/>
      <c r="L118" s="19"/>
      <c r="M118" s="19"/>
      <c r="N118" s="19"/>
      <c r="O118" s="19"/>
      <c r="P118" s="19"/>
      <c r="Q118" s="51" t="s">
        <v>87</v>
      </c>
      <c r="R118" s="48" t="s">
        <v>112</v>
      </c>
      <c r="S118" s="43"/>
    </row>
    <row r="119" spans="1:19" ht="17.25" customHeight="1">
      <c r="A119" s="52"/>
      <c r="B119" s="54"/>
      <c r="C119" s="6" t="s">
        <v>97</v>
      </c>
      <c r="D119" s="20">
        <f>SUM(E119:J119)</f>
        <v>300000</v>
      </c>
      <c r="E119" s="20"/>
      <c r="F119" s="20">
        <v>300000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51"/>
      <c r="R119" s="49"/>
      <c r="S119" s="43"/>
    </row>
    <row r="120" spans="1:19" ht="21.75" customHeight="1">
      <c r="A120" s="52"/>
      <c r="B120" s="55"/>
      <c r="C120" s="6" t="s">
        <v>8</v>
      </c>
      <c r="D120" s="20">
        <f>SUM(E120:J120)</f>
        <v>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51"/>
      <c r="R120" s="49"/>
      <c r="S120" s="43"/>
    </row>
    <row r="121" spans="1:19" ht="20.25" customHeight="1">
      <c r="A121" s="52"/>
      <c r="B121" s="56"/>
      <c r="C121" s="6" t="s">
        <v>9</v>
      </c>
      <c r="D121" s="20">
        <f>SUM(E121:J121)</f>
        <v>0</v>
      </c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51"/>
      <c r="R121" s="50"/>
      <c r="S121" s="43"/>
    </row>
    <row r="122" spans="1:19" ht="17.25" customHeight="1">
      <c r="A122" s="52" t="s">
        <v>55</v>
      </c>
      <c r="B122" s="53" t="s">
        <v>63</v>
      </c>
      <c r="C122" s="6" t="s">
        <v>7</v>
      </c>
      <c r="D122" s="19">
        <f t="shared" ref="D122:J122" si="43">D124+D125+D123</f>
        <v>5000000</v>
      </c>
      <c r="E122" s="19">
        <f t="shared" si="43"/>
        <v>0</v>
      </c>
      <c r="F122" s="19">
        <f t="shared" si="43"/>
        <v>0</v>
      </c>
      <c r="G122" s="19">
        <f t="shared" si="43"/>
        <v>0</v>
      </c>
      <c r="H122" s="19">
        <f t="shared" si="43"/>
        <v>0</v>
      </c>
      <c r="I122" s="19">
        <f t="shared" si="43"/>
        <v>2500000</v>
      </c>
      <c r="J122" s="19">
        <f t="shared" si="43"/>
        <v>2500000</v>
      </c>
      <c r="K122" s="19"/>
      <c r="L122" s="19"/>
      <c r="M122" s="19"/>
      <c r="N122" s="19"/>
      <c r="O122" s="19"/>
      <c r="P122" s="19"/>
      <c r="Q122" s="51" t="s">
        <v>87</v>
      </c>
      <c r="R122" s="48" t="s">
        <v>113</v>
      </c>
      <c r="S122" s="43"/>
    </row>
    <row r="123" spans="1:19" ht="17.25" customHeight="1">
      <c r="A123" s="52"/>
      <c r="B123" s="54"/>
      <c r="C123" s="6" t="s">
        <v>97</v>
      </c>
      <c r="D123" s="20">
        <f>SUM(E123:J123)</f>
        <v>5000000</v>
      </c>
      <c r="E123" s="20"/>
      <c r="F123" s="20"/>
      <c r="G123" s="20"/>
      <c r="H123" s="20"/>
      <c r="I123" s="20">
        <v>2500000</v>
      </c>
      <c r="J123" s="20">
        <v>2500000</v>
      </c>
      <c r="K123" s="20"/>
      <c r="L123" s="20"/>
      <c r="M123" s="20"/>
      <c r="N123" s="20"/>
      <c r="O123" s="20"/>
      <c r="P123" s="20"/>
      <c r="Q123" s="51"/>
      <c r="R123" s="49"/>
      <c r="S123" s="43"/>
    </row>
    <row r="124" spans="1:19" ht="21.75" customHeight="1">
      <c r="A124" s="52"/>
      <c r="B124" s="55"/>
      <c r="C124" s="6" t="s">
        <v>8</v>
      </c>
      <c r="D124" s="20">
        <f>SUM(E124:J124)</f>
        <v>0</v>
      </c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51"/>
      <c r="R124" s="49"/>
      <c r="S124" s="43"/>
    </row>
    <row r="125" spans="1:19" ht="20.25" customHeight="1">
      <c r="A125" s="52"/>
      <c r="B125" s="56"/>
      <c r="C125" s="6" t="s">
        <v>9</v>
      </c>
      <c r="D125" s="20">
        <f>SUM(E125:J125)</f>
        <v>0</v>
      </c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51"/>
      <c r="R125" s="50"/>
      <c r="S125" s="43"/>
    </row>
    <row r="126" spans="1:19" ht="17.25" customHeight="1">
      <c r="A126" s="52" t="s">
        <v>56</v>
      </c>
      <c r="B126" s="53" t="s">
        <v>64</v>
      </c>
      <c r="C126" s="6" t="s">
        <v>7</v>
      </c>
      <c r="D126" s="19">
        <f t="shared" ref="D126:J126" si="44">D128+D129+D127</f>
        <v>3000000</v>
      </c>
      <c r="E126" s="19">
        <f t="shared" si="44"/>
        <v>0</v>
      </c>
      <c r="F126" s="19">
        <f t="shared" si="44"/>
        <v>0</v>
      </c>
      <c r="G126" s="19">
        <f t="shared" si="44"/>
        <v>0</v>
      </c>
      <c r="H126" s="19">
        <f t="shared" si="44"/>
        <v>0</v>
      </c>
      <c r="I126" s="19">
        <f t="shared" si="44"/>
        <v>2000000</v>
      </c>
      <c r="J126" s="19">
        <f t="shared" si="44"/>
        <v>1000000</v>
      </c>
      <c r="K126" s="19"/>
      <c r="L126" s="19"/>
      <c r="M126" s="19"/>
      <c r="N126" s="19"/>
      <c r="O126" s="19"/>
      <c r="P126" s="19"/>
      <c r="Q126" s="51"/>
      <c r="R126" s="48"/>
      <c r="S126" s="43"/>
    </row>
    <row r="127" spans="1:19" ht="17.25" customHeight="1">
      <c r="A127" s="52"/>
      <c r="B127" s="54"/>
      <c r="C127" s="6" t="s">
        <v>97</v>
      </c>
      <c r="D127" s="19">
        <f>D131+D135</f>
        <v>3000000</v>
      </c>
      <c r="E127" s="19">
        <f t="shared" ref="E127:J127" si="45">E131+E135</f>
        <v>0</v>
      </c>
      <c r="F127" s="19">
        <f t="shared" si="45"/>
        <v>0</v>
      </c>
      <c r="G127" s="19">
        <f t="shared" si="45"/>
        <v>0</v>
      </c>
      <c r="H127" s="19">
        <f t="shared" si="45"/>
        <v>0</v>
      </c>
      <c r="I127" s="19">
        <f t="shared" si="45"/>
        <v>2000000</v>
      </c>
      <c r="J127" s="19">
        <f t="shared" si="45"/>
        <v>1000000</v>
      </c>
      <c r="K127" s="19"/>
      <c r="L127" s="19"/>
      <c r="M127" s="19"/>
      <c r="N127" s="19"/>
      <c r="O127" s="19"/>
      <c r="P127" s="19"/>
      <c r="Q127" s="51"/>
      <c r="R127" s="49"/>
      <c r="S127" s="43"/>
    </row>
    <row r="128" spans="1:19" ht="21.75" customHeight="1">
      <c r="A128" s="52"/>
      <c r="B128" s="55"/>
      <c r="C128" s="6" t="s">
        <v>8</v>
      </c>
      <c r="D128" s="19">
        <f t="shared" ref="D128:J128" si="46">D132+D136</f>
        <v>0</v>
      </c>
      <c r="E128" s="19">
        <f t="shared" si="46"/>
        <v>0</v>
      </c>
      <c r="F128" s="19">
        <f t="shared" si="46"/>
        <v>0</v>
      </c>
      <c r="G128" s="19">
        <f t="shared" si="46"/>
        <v>0</v>
      </c>
      <c r="H128" s="19">
        <f t="shared" si="46"/>
        <v>0</v>
      </c>
      <c r="I128" s="19">
        <f t="shared" si="46"/>
        <v>0</v>
      </c>
      <c r="J128" s="19">
        <f t="shared" si="46"/>
        <v>0</v>
      </c>
      <c r="K128" s="19"/>
      <c r="L128" s="19"/>
      <c r="M128" s="19"/>
      <c r="N128" s="19"/>
      <c r="O128" s="19"/>
      <c r="P128" s="19"/>
      <c r="Q128" s="51"/>
      <c r="R128" s="49"/>
      <c r="S128" s="43"/>
    </row>
    <row r="129" spans="1:20" ht="20.25" customHeight="1">
      <c r="A129" s="52"/>
      <c r="B129" s="56"/>
      <c r="C129" s="6" t="s">
        <v>9</v>
      </c>
      <c r="D129" s="19">
        <f t="shared" ref="D129:J129" si="47">D133+D137</f>
        <v>0</v>
      </c>
      <c r="E129" s="19">
        <f t="shared" si="47"/>
        <v>0</v>
      </c>
      <c r="F129" s="19">
        <f t="shared" si="47"/>
        <v>0</v>
      </c>
      <c r="G129" s="19">
        <f t="shared" si="47"/>
        <v>0</v>
      </c>
      <c r="H129" s="19">
        <f t="shared" si="47"/>
        <v>0</v>
      </c>
      <c r="I129" s="19">
        <f t="shared" si="47"/>
        <v>0</v>
      </c>
      <c r="J129" s="19">
        <f t="shared" si="47"/>
        <v>0</v>
      </c>
      <c r="K129" s="19"/>
      <c r="L129" s="19"/>
      <c r="M129" s="19"/>
      <c r="N129" s="19"/>
      <c r="O129" s="19"/>
      <c r="P129" s="19"/>
      <c r="Q129" s="51"/>
      <c r="R129" s="50"/>
      <c r="S129" s="43"/>
    </row>
    <row r="130" spans="1:20" ht="17.25" customHeight="1">
      <c r="A130" s="52" t="s">
        <v>57</v>
      </c>
      <c r="B130" s="53" t="s">
        <v>65</v>
      </c>
      <c r="C130" s="6" t="s">
        <v>7</v>
      </c>
      <c r="D130" s="19">
        <f t="shared" ref="D130:J130" si="48">D132+D133+D131</f>
        <v>2500000</v>
      </c>
      <c r="E130" s="19">
        <f t="shared" si="48"/>
        <v>0</v>
      </c>
      <c r="F130" s="19">
        <f t="shared" si="48"/>
        <v>0</v>
      </c>
      <c r="G130" s="19">
        <f t="shared" si="48"/>
        <v>0</v>
      </c>
      <c r="H130" s="19">
        <f t="shared" si="48"/>
        <v>0</v>
      </c>
      <c r="I130" s="19">
        <f t="shared" si="48"/>
        <v>2000000</v>
      </c>
      <c r="J130" s="19">
        <f t="shared" si="48"/>
        <v>500000</v>
      </c>
      <c r="K130" s="19"/>
      <c r="L130" s="19"/>
      <c r="M130" s="19"/>
      <c r="N130" s="19"/>
      <c r="O130" s="19"/>
      <c r="P130" s="19"/>
      <c r="Q130" s="51" t="s">
        <v>87</v>
      </c>
      <c r="R130" s="48" t="s">
        <v>114</v>
      </c>
      <c r="S130" s="43"/>
    </row>
    <row r="131" spans="1:20" ht="17.25" customHeight="1">
      <c r="A131" s="52"/>
      <c r="B131" s="54"/>
      <c r="C131" s="6" t="s">
        <v>97</v>
      </c>
      <c r="D131" s="20">
        <f>SUM(E131:J131)</f>
        <v>2500000</v>
      </c>
      <c r="E131" s="20"/>
      <c r="F131" s="20"/>
      <c r="G131" s="20"/>
      <c r="H131" s="20"/>
      <c r="I131" s="20">
        <v>2000000</v>
      </c>
      <c r="J131" s="20">
        <v>500000</v>
      </c>
      <c r="K131" s="20"/>
      <c r="L131" s="20"/>
      <c r="M131" s="20"/>
      <c r="N131" s="20"/>
      <c r="O131" s="20"/>
      <c r="P131" s="20"/>
      <c r="Q131" s="51"/>
      <c r="R131" s="49"/>
      <c r="S131" s="43"/>
    </row>
    <row r="132" spans="1:20" ht="21.75" customHeight="1">
      <c r="A132" s="52"/>
      <c r="B132" s="55"/>
      <c r="C132" s="6" t="s">
        <v>8</v>
      </c>
      <c r="D132" s="20">
        <f>SUM(E132:J132)</f>
        <v>0</v>
      </c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51"/>
      <c r="R132" s="49"/>
      <c r="S132" s="43"/>
    </row>
    <row r="133" spans="1:20" ht="20.25" customHeight="1">
      <c r="A133" s="52"/>
      <c r="B133" s="56"/>
      <c r="C133" s="6" t="s">
        <v>9</v>
      </c>
      <c r="D133" s="20">
        <f>SUM(E133:J133)</f>
        <v>0</v>
      </c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51"/>
      <c r="R133" s="50"/>
      <c r="S133" s="43"/>
    </row>
    <row r="134" spans="1:20" ht="17.25" customHeight="1">
      <c r="A134" s="52" t="s">
        <v>67</v>
      </c>
      <c r="B134" s="53" t="s">
        <v>66</v>
      </c>
      <c r="C134" s="6" t="s">
        <v>7</v>
      </c>
      <c r="D134" s="19">
        <f t="shared" ref="D134:J134" si="49">D136+D137+D135</f>
        <v>500000</v>
      </c>
      <c r="E134" s="19">
        <f t="shared" si="49"/>
        <v>0</v>
      </c>
      <c r="F134" s="19">
        <f t="shared" si="49"/>
        <v>0</v>
      </c>
      <c r="G134" s="19">
        <f t="shared" si="49"/>
        <v>0</v>
      </c>
      <c r="H134" s="19">
        <f t="shared" si="49"/>
        <v>0</v>
      </c>
      <c r="I134" s="19">
        <f t="shared" si="49"/>
        <v>0</v>
      </c>
      <c r="J134" s="19">
        <f t="shared" si="49"/>
        <v>500000</v>
      </c>
      <c r="K134" s="19"/>
      <c r="L134" s="19"/>
      <c r="M134" s="19"/>
      <c r="N134" s="19"/>
      <c r="O134" s="19"/>
      <c r="P134" s="19"/>
      <c r="Q134" s="51" t="s">
        <v>88</v>
      </c>
      <c r="R134" s="48" t="s">
        <v>115</v>
      </c>
      <c r="S134" s="43"/>
    </row>
    <row r="135" spans="1:20" ht="17.25" customHeight="1">
      <c r="A135" s="52"/>
      <c r="B135" s="54"/>
      <c r="C135" s="6" t="s">
        <v>97</v>
      </c>
      <c r="D135" s="20">
        <f>SUM(E135:J135)</f>
        <v>500000</v>
      </c>
      <c r="E135" s="20"/>
      <c r="F135" s="20"/>
      <c r="G135" s="20"/>
      <c r="H135" s="20"/>
      <c r="I135" s="20"/>
      <c r="J135" s="20">
        <v>500000</v>
      </c>
      <c r="K135" s="20"/>
      <c r="L135" s="20"/>
      <c r="M135" s="20"/>
      <c r="N135" s="20"/>
      <c r="O135" s="20"/>
      <c r="P135" s="20"/>
      <c r="Q135" s="51"/>
      <c r="R135" s="49"/>
      <c r="S135" s="43"/>
    </row>
    <row r="136" spans="1:20" ht="21.75" customHeight="1">
      <c r="A136" s="52"/>
      <c r="B136" s="55"/>
      <c r="C136" s="6" t="s">
        <v>8</v>
      </c>
      <c r="D136" s="20">
        <f>SUM(E136:J136)</f>
        <v>0</v>
      </c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51"/>
      <c r="R136" s="49"/>
      <c r="S136" s="43"/>
    </row>
    <row r="137" spans="1:20" ht="20.25" customHeight="1">
      <c r="A137" s="52"/>
      <c r="B137" s="56"/>
      <c r="C137" s="6" t="s">
        <v>9</v>
      </c>
      <c r="D137" s="20">
        <f>SUM(E137:J137)</f>
        <v>0</v>
      </c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51"/>
      <c r="R137" s="50"/>
      <c r="S137" s="44"/>
    </row>
    <row r="138" spans="1:20" ht="22.5" customHeight="1">
      <c r="A138" s="57"/>
      <c r="B138" s="58" t="s">
        <v>161</v>
      </c>
      <c r="C138" s="7" t="s">
        <v>7</v>
      </c>
      <c r="D138" s="21">
        <f>D139+D140+D141</f>
        <v>26500000</v>
      </c>
      <c r="E138" s="21">
        <f t="shared" ref="E138:J138" si="50">E140+E141</f>
        <v>0</v>
      </c>
      <c r="F138" s="21">
        <f t="shared" si="50"/>
        <v>0</v>
      </c>
      <c r="G138" s="21">
        <f t="shared" si="50"/>
        <v>5000000</v>
      </c>
      <c r="H138" s="21">
        <f t="shared" si="50"/>
        <v>0</v>
      </c>
      <c r="I138" s="21">
        <f t="shared" si="50"/>
        <v>0</v>
      </c>
      <c r="J138" s="21">
        <f t="shared" si="50"/>
        <v>0</v>
      </c>
      <c r="K138" s="21"/>
      <c r="L138" s="21"/>
      <c r="M138" s="21"/>
      <c r="N138" s="21"/>
      <c r="O138" s="21"/>
      <c r="P138" s="21"/>
      <c r="Q138" s="51"/>
      <c r="R138" s="51"/>
      <c r="S138" s="51"/>
      <c r="T138" s="8"/>
    </row>
    <row r="139" spans="1:20" ht="22.5" customHeight="1">
      <c r="A139" s="57"/>
      <c r="B139" s="58"/>
      <c r="C139" s="9" t="s">
        <v>97</v>
      </c>
      <c r="D139" s="22">
        <f>D107+D119+D123+D127</f>
        <v>21500000</v>
      </c>
      <c r="E139" s="22">
        <f t="shared" ref="E139:J139" si="51">E107+E119+E123+E127</f>
        <v>0</v>
      </c>
      <c r="F139" s="22">
        <f t="shared" si="51"/>
        <v>300000</v>
      </c>
      <c r="G139" s="22">
        <f t="shared" si="51"/>
        <v>800000</v>
      </c>
      <c r="H139" s="22">
        <f t="shared" si="51"/>
        <v>6200000</v>
      </c>
      <c r="I139" s="22">
        <f t="shared" si="51"/>
        <v>10700000</v>
      </c>
      <c r="J139" s="22">
        <f t="shared" si="51"/>
        <v>3500000</v>
      </c>
      <c r="K139" s="22"/>
      <c r="L139" s="22"/>
      <c r="M139" s="22"/>
      <c r="N139" s="22"/>
      <c r="O139" s="22"/>
      <c r="P139" s="22"/>
      <c r="Q139" s="51"/>
      <c r="R139" s="51"/>
      <c r="S139" s="51"/>
      <c r="T139" s="8"/>
    </row>
    <row r="140" spans="1:20" ht="15.75">
      <c r="A140" s="57"/>
      <c r="B140" s="58"/>
      <c r="C140" s="10" t="s">
        <v>8</v>
      </c>
      <c r="D140" s="22">
        <f t="shared" ref="D140:J140" si="52">D108+D120+D124+D128</f>
        <v>0</v>
      </c>
      <c r="E140" s="22">
        <f t="shared" si="52"/>
        <v>0</v>
      </c>
      <c r="F140" s="22">
        <f t="shared" si="52"/>
        <v>0</v>
      </c>
      <c r="G140" s="22">
        <f t="shared" si="52"/>
        <v>0</v>
      </c>
      <c r="H140" s="22">
        <f t="shared" si="52"/>
        <v>0</v>
      </c>
      <c r="I140" s="22">
        <f t="shared" si="52"/>
        <v>0</v>
      </c>
      <c r="J140" s="22">
        <f t="shared" si="52"/>
        <v>0</v>
      </c>
      <c r="K140" s="22"/>
      <c r="L140" s="22"/>
      <c r="M140" s="22"/>
      <c r="N140" s="22"/>
      <c r="O140" s="22"/>
      <c r="P140" s="22"/>
      <c r="Q140" s="51"/>
      <c r="R140" s="51"/>
      <c r="S140" s="51"/>
    </row>
    <row r="141" spans="1:20" ht="15.75">
      <c r="A141" s="57"/>
      <c r="B141" s="58"/>
      <c r="C141" s="10" t="s">
        <v>9</v>
      </c>
      <c r="D141" s="22">
        <f t="shared" ref="D141:J141" si="53">D109+D121+D125+D129</f>
        <v>5000000</v>
      </c>
      <c r="E141" s="22">
        <f t="shared" si="53"/>
        <v>0</v>
      </c>
      <c r="F141" s="22">
        <f t="shared" si="53"/>
        <v>0</v>
      </c>
      <c r="G141" s="22">
        <f t="shared" si="53"/>
        <v>5000000</v>
      </c>
      <c r="H141" s="22">
        <f t="shared" si="53"/>
        <v>0</v>
      </c>
      <c r="I141" s="22">
        <f t="shared" si="53"/>
        <v>0</v>
      </c>
      <c r="J141" s="22">
        <f t="shared" si="53"/>
        <v>0</v>
      </c>
      <c r="K141" s="22"/>
      <c r="L141" s="22"/>
      <c r="M141" s="22"/>
      <c r="N141" s="22"/>
      <c r="O141" s="22"/>
      <c r="P141" s="22"/>
      <c r="Q141" s="51"/>
      <c r="R141" s="51"/>
      <c r="S141" s="51"/>
    </row>
    <row r="142" spans="1:20" ht="15.75">
      <c r="A142" s="71" t="s">
        <v>68</v>
      </c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5"/>
    </row>
    <row r="143" spans="1:20" ht="21" customHeight="1">
      <c r="A143" s="52" t="s">
        <v>69</v>
      </c>
      <c r="B143" s="61" t="s">
        <v>79</v>
      </c>
      <c r="C143" s="6" t="s">
        <v>7</v>
      </c>
      <c r="D143" s="19">
        <f>D144+D145+D146</f>
        <v>55000000</v>
      </c>
      <c r="E143" s="19">
        <f t="shared" ref="E143:J143" si="54">E144+E145+E146</f>
        <v>0</v>
      </c>
      <c r="F143" s="19">
        <f t="shared" si="54"/>
        <v>0</v>
      </c>
      <c r="G143" s="19">
        <f t="shared" si="54"/>
        <v>0</v>
      </c>
      <c r="H143" s="19">
        <f t="shared" si="54"/>
        <v>0</v>
      </c>
      <c r="I143" s="19">
        <f t="shared" si="54"/>
        <v>0</v>
      </c>
      <c r="J143" s="19">
        <f t="shared" si="54"/>
        <v>55000000</v>
      </c>
      <c r="K143" s="19"/>
      <c r="L143" s="19"/>
      <c r="M143" s="19"/>
      <c r="N143" s="19"/>
      <c r="O143" s="19"/>
      <c r="P143" s="19"/>
      <c r="Q143" s="51"/>
      <c r="R143" s="48" t="s">
        <v>116</v>
      </c>
      <c r="S143" s="41" t="s">
        <v>125</v>
      </c>
    </row>
    <row r="144" spans="1:20" ht="21" customHeight="1">
      <c r="A144" s="52"/>
      <c r="B144" s="61"/>
      <c r="C144" s="6" t="s">
        <v>97</v>
      </c>
      <c r="D144" s="19">
        <f>D148+D152</f>
        <v>55000000</v>
      </c>
      <c r="E144" s="19">
        <f t="shared" ref="E144:J144" si="55">E148+E152</f>
        <v>0</v>
      </c>
      <c r="F144" s="19">
        <f t="shared" si="55"/>
        <v>0</v>
      </c>
      <c r="G144" s="19">
        <f t="shared" si="55"/>
        <v>0</v>
      </c>
      <c r="H144" s="19">
        <f t="shared" si="55"/>
        <v>0</v>
      </c>
      <c r="I144" s="19">
        <f t="shared" si="55"/>
        <v>0</v>
      </c>
      <c r="J144" s="19">
        <f t="shared" si="55"/>
        <v>55000000</v>
      </c>
      <c r="K144" s="19"/>
      <c r="L144" s="19"/>
      <c r="M144" s="19"/>
      <c r="N144" s="19"/>
      <c r="O144" s="19"/>
      <c r="P144" s="19"/>
      <c r="Q144" s="51"/>
      <c r="R144" s="49"/>
      <c r="S144" s="42"/>
    </row>
    <row r="145" spans="1:19" ht="15.75" customHeight="1">
      <c r="A145" s="52"/>
      <c r="B145" s="61"/>
      <c r="C145" s="6" t="s">
        <v>8</v>
      </c>
      <c r="D145" s="19">
        <f t="shared" ref="D145:J145" si="56">D149+D153</f>
        <v>0</v>
      </c>
      <c r="E145" s="19">
        <f t="shared" si="56"/>
        <v>0</v>
      </c>
      <c r="F145" s="19">
        <f t="shared" si="56"/>
        <v>0</v>
      </c>
      <c r="G145" s="19">
        <f t="shared" si="56"/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19"/>
      <c r="L145" s="19"/>
      <c r="M145" s="19"/>
      <c r="N145" s="19"/>
      <c r="O145" s="19"/>
      <c r="P145" s="19"/>
      <c r="Q145" s="51"/>
      <c r="R145" s="49"/>
      <c r="S145" s="42"/>
    </row>
    <row r="146" spans="1:19" ht="20.25" customHeight="1">
      <c r="A146" s="52"/>
      <c r="B146" s="61"/>
      <c r="C146" s="6" t="s">
        <v>9</v>
      </c>
      <c r="D146" s="19">
        <f t="shared" ref="D146:J146" si="57">D150+D154</f>
        <v>0</v>
      </c>
      <c r="E146" s="19">
        <f t="shared" si="57"/>
        <v>0</v>
      </c>
      <c r="F146" s="19">
        <f t="shared" si="57"/>
        <v>0</v>
      </c>
      <c r="G146" s="19">
        <f t="shared" si="57"/>
        <v>0</v>
      </c>
      <c r="H146" s="19">
        <f t="shared" si="57"/>
        <v>0</v>
      </c>
      <c r="I146" s="19">
        <f t="shared" si="57"/>
        <v>0</v>
      </c>
      <c r="J146" s="19">
        <f t="shared" si="57"/>
        <v>0</v>
      </c>
      <c r="K146" s="19"/>
      <c r="L146" s="19"/>
      <c r="M146" s="19"/>
      <c r="N146" s="19"/>
      <c r="O146" s="19"/>
      <c r="P146" s="19"/>
      <c r="Q146" s="51"/>
      <c r="R146" s="49"/>
      <c r="S146" s="42"/>
    </row>
    <row r="147" spans="1:19" ht="26.25" customHeight="1">
      <c r="A147" s="52" t="s">
        <v>70</v>
      </c>
      <c r="B147" s="53" t="s">
        <v>98</v>
      </c>
      <c r="C147" s="6" t="s">
        <v>7</v>
      </c>
      <c r="D147" s="19">
        <f t="shared" ref="D147:J147" si="58">D149+D150+D148</f>
        <v>50000000</v>
      </c>
      <c r="E147" s="19">
        <f t="shared" si="58"/>
        <v>0</v>
      </c>
      <c r="F147" s="19">
        <f t="shared" si="58"/>
        <v>0</v>
      </c>
      <c r="G147" s="19">
        <f t="shared" si="58"/>
        <v>0</v>
      </c>
      <c r="H147" s="19">
        <f t="shared" si="58"/>
        <v>0</v>
      </c>
      <c r="I147" s="19">
        <f t="shared" si="58"/>
        <v>0</v>
      </c>
      <c r="J147" s="19">
        <f t="shared" si="58"/>
        <v>50000000</v>
      </c>
      <c r="K147" s="19"/>
      <c r="L147" s="19"/>
      <c r="M147" s="19"/>
      <c r="N147" s="19"/>
      <c r="O147" s="19"/>
      <c r="P147" s="19"/>
      <c r="Q147" s="51" t="s">
        <v>88</v>
      </c>
      <c r="R147" s="59"/>
      <c r="S147" s="43"/>
    </row>
    <row r="148" spans="1:19" ht="24" customHeight="1">
      <c r="A148" s="52"/>
      <c r="B148" s="54"/>
      <c r="C148" s="6" t="s">
        <v>97</v>
      </c>
      <c r="D148" s="20">
        <f>SUM(E148:J148)</f>
        <v>50000000</v>
      </c>
      <c r="E148" s="20"/>
      <c r="F148" s="20"/>
      <c r="G148" s="20"/>
      <c r="H148" s="20"/>
      <c r="I148" s="20"/>
      <c r="J148" s="20">
        <v>50000000</v>
      </c>
      <c r="K148" s="20"/>
      <c r="L148" s="20"/>
      <c r="M148" s="20"/>
      <c r="N148" s="20"/>
      <c r="O148" s="20"/>
      <c r="P148" s="20"/>
      <c r="Q148" s="51"/>
      <c r="R148" s="59"/>
      <c r="S148" s="43"/>
    </row>
    <row r="149" spans="1:19" ht="29.25" customHeight="1">
      <c r="A149" s="52"/>
      <c r="B149" s="55"/>
      <c r="C149" s="6" t="s">
        <v>8</v>
      </c>
      <c r="D149" s="20">
        <f>SUM(E149:J149)</f>
        <v>0</v>
      </c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51"/>
      <c r="R149" s="59"/>
      <c r="S149" s="43"/>
    </row>
    <row r="150" spans="1:19" ht="27" customHeight="1">
      <c r="A150" s="52"/>
      <c r="B150" s="56"/>
      <c r="C150" s="6" t="s">
        <v>9</v>
      </c>
      <c r="D150" s="20">
        <f>SUM(E150:J150)</f>
        <v>0</v>
      </c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51"/>
      <c r="R150" s="59"/>
      <c r="S150" s="43"/>
    </row>
    <row r="151" spans="1:19" ht="17.25" customHeight="1">
      <c r="A151" s="52" t="s">
        <v>71</v>
      </c>
      <c r="B151" s="53" t="s">
        <v>76</v>
      </c>
      <c r="C151" s="6" t="s">
        <v>7</v>
      </c>
      <c r="D151" s="19">
        <f t="shared" ref="D151:J151" si="59">D153+D154+D152</f>
        <v>5000000</v>
      </c>
      <c r="E151" s="19">
        <f t="shared" si="59"/>
        <v>0</v>
      </c>
      <c r="F151" s="19">
        <f t="shared" si="59"/>
        <v>0</v>
      </c>
      <c r="G151" s="19">
        <f t="shared" si="59"/>
        <v>0</v>
      </c>
      <c r="H151" s="19">
        <f t="shared" si="59"/>
        <v>0</v>
      </c>
      <c r="I151" s="19">
        <f t="shared" si="59"/>
        <v>0</v>
      </c>
      <c r="J151" s="19">
        <f t="shared" si="59"/>
        <v>5000000</v>
      </c>
      <c r="K151" s="19"/>
      <c r="L151" s="19"/>
      <c r="M151" s="19"/>
      <c r="N151" s="19"/>
      <c r="O151" s="19"/>
      <c r="P151" s="19"/>
      <c r="Q151" s="51" t="s">
        <v>88</v>
      </c>
      <c r="R151" s="59"/>
      <c r="S151" s="43"/>
    </row>
    <row r="152" spans="1:19" ht="17.25" customHeight="1">
      <c r="A152" s="52"/>
      <c r="B152" s="54"/>
      <c r="C152" s="6" t="s">
        <v>97</v>
      </c>
      <c r="D152" s="20">
        <f>SUM(E152:J152)</f>
        <v>5000000</v>
      </c>
      <c r="E152" s="20"/>
      <c r="F152" s="20"/>
      <c r="G152" s="20"/>
      <c r="H152" s="20"/>
      <c r="I152" s="20"/>
      <c r="J152" s="20">
        <v>5000000</v>
      </c>
      <c r="K152" s="20"/>
      <c r="L152" s="20"/>
      <c r="M152" s="20"/>
      <c r="N152" s="20"/>
      <c r="O152" s="20"/>
      <c r="P152" s="20"/>
      <c r="Q152" s="51"/>
      <c r="R152" s="59"/>
      <c r="S152" s="43"/>
    </row>
    <row r="153" spans="1:19" ht="21.75" customHeight="1">
      <c r="A153" s="52"/>
      <c r="B153" s="55"/>
      <c r="C153" s="6" t="s">
        <v>8</v>
      </c>
      <c r="D153" s="20">
        <f>SUM(E153:J153)</f>
        <v>0</v>
      </c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51"/>
      <c r="R153" s="59"/>
      <c r="S153" s="43"/>
    </row>
    <row r="154" spans="1:19" ht="20.25" customHeight="1">
      <c r="A154" s="52"/>
      <c r="B154" s="56"/>
      <c r="C154" s="6" t="s">
        <v>9</v>
      </c>
      <c r="D154" s="20">
        <f>SUM(E154:J154)</f>
        <v>0</v>
      </c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51"/>
      <c r="R154" s="60"/>
      <c r="S154" s="43"/>
    </row>
    <row r="155" spans="1:19" ht="17.25" customHeight="1">
      <c r="A155" s="52" t="s">
        <v>72</v>
      </c>
      <c r="B155" s="53" t="s">
        <v>77</v>
      </c>
      <c r="C155" s="6" t="s">
        <v>7</v>
      </c>
      <c r="D155" s="19">
        <f t="shared" ref="D155:J155" si="60">D157+D158+D156</f>
        <v>100000</v>
      </c>
      <c r="E155" s="19">
        <f t="shared" si="60"/>
        <v>0</v>
      </c>
      <c r="F155" s="19">
        <f t="shared" si="60"/>
        <v>100000</v>
      </c>
      <c r="G155" s="19">
        <f t="shared" si="60"/>
        <v>0</v>
      </c>
      <c r="H155" s="19">
        <f t="shared" si="60"/>
        <v>0</v>
      </c>
      <c r="I155" s="19">
        <f t="shared" si="60"/>
        <v>0</v>
      </c>
      <c r="J155" s="19">
        <f t="shared" si="60"/>
        <v>0</v>
      </c>
      <c r="K155" s="19"/>
      <c r="L155" s="19"/>
      <c r="M155" s="19"/>
      <c r="N155" s="19"/>
      <c r="O155" s="19"/>
      <c r="P155" s="19"/>
      <c r="Q155" s="51" t="s">
        <v>88</v>
      </c>
      <c r="R155" s="48" t="s">
        <v>117</v>
      </c>
      <c r="S155" s="43"/>
    </row>
    <row r="156" spans="1:19" ht="17.25" customHeight="1">
      <c r="A156" s="52"/>
      <c r="B156" s="54"/>
      <c r="C156" s="6" t="s">
        <v>97</v>
      </c>
      <c r="D156" s="20">
        <f>SUM(E156:J156)</f>
        <v>100000</v>
      </c>
      <c r="E156" s="20"/>
      <c r="F156" s="20">
        <v>100000</v>
      </c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51"/>
      <c r="R156" s="49"/>
      <c r="S156" s="43"/>
    </row>
    <row r="157" spans="1:19" ht="21.75" customHeight="1">
      <c r="A157" s="52"/>
      <c r="B157" s="55"/>
      <c r="C157" s="6" t="s">
        <v>8</v>
      </c>
      <c r="D157" s="20">
        <f>SUM(E157:J157)</f>
        <v>0</v>
      </c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51"/>
      <c r="R157" s="49"/>
      <c r="S157" s="43"/>
    </row>
    <row r="158" spans="1:19" ht="20.25" customHeight="1">
      <c r="A158" s="52"/>
      <c r="B158" s="56"/>
      <c r="C158" s="6" t="s">
        <v>9</v>
      </c>
      <c r="D158" s="20">
        <f>SUM(E158:J158)</f>
        <v>0</v>
      </c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51"/>
      <c r="R158" s="50"/>
      <c r="S158" s="43"/>
    </row>
    <row r="159" spans="1:19" ht="17.25" customHeight="1">
      <c r="A159" s="52" t="s">
        <v>73</v>
      </c>
      <c r="B159" s="53" t="s">
        <v>78</v>
      </c>
      <c r="C159" s="6" t="s">
        <v>7</v>
      </c>
      <c r="D159" s="19">
        <f t="shared" ref="D159:J159" si="61">D161+D162+D160</f>
        <v>49406000</v>
      </c>
      <c r="E159" s="19">
        <f t="shared" si="61"/>
        <v>0</v>
      </c>
      <c r="F159" s="19">
        <f t="shared" si="61"/>
        <v>11570000</v>
      </c>
      <c r="G159" s="19">
        <f t="shared" si="61"/>
        <v>12582500</v>
      </c>
      <c r="H159" s="19">
        <f t="shared" si="61"/>
        <v>12528500</v>
      </c>
      <c r="I159" s="19">
        <f t="shared" si="61"/>
        <v>5962500</v>
      </c>
      <c r="J159" s="19">
        <f t="shared" si="61"/>
        <v>6762500</v>
      </c>
      <c r="K159" s="19"/>
      <c r="L159" s="19"/>
      <c r="M159" s="19"/>
      <c r="N159" s="19"/>
      <c r="O159" s="19"/>
      <c r="P159" s="19"/>
      <c r="Q159" s="51"/>
      <c r="R159" s="48"/>
      <c r="S159" s="43"/>
    </row>
    <row r="160" spans="1:19" ht="17.25" customHeight="1">
      <c r="A160" s="52"/>
      <c r="B160" s="54"/>
      <c r="C160" s="6" t="s">
        <v>97</v>
      </c>
      <c r="D160" s="19">
        <f>D164+D171</f>
        <v>41666000</v>
      </c>
      <c r="E160" s="19">
        <f t="shared" ref="E160:J160" si="62">E164+E171</f>
        <v>0</v>
      </c>
      <c r="F160" s="19">
        <f t="shared" si="62"/>
        <v>9570000</v>
      </c>
      <c r="G160" s="19">
        <f t="shared" si="62"/>
        <v>10582500</v>
      </c>
      <c r="H160" s="19">
        <f t="shared" si="62"/>
        <v>10528500</v>
      </c>
      <c r="I160" s="19">
        <f t="shared" si="62"/>
        <v>5062500</v>
      </c>
      <c r="J160" s="19">
        <f t="shared" si="62"/>
        <v>5922500</v>
      </c>
      <c r="K160" s="19"/>
      <c r="L160" s="19"/>
      <c r="M160" s="19"/>
      <c r="N160" s="19"/>
      <c r="O160" s="19"/>
      <c r="P160" s="19"/>
      <c r="Q160" s="51"/>
      <c r="R160" s="49"/>
      <c r="S160" s="43"/>
    </row>
    <row r="161" spans="1:20" ht="21.75" customHeight="1">
      <c r="A161" s="52"/>
      <c r="B161" s="55"/>
      <c r="C161" s="6" t="s">
        <v>8</v>
      </c>
      <c r="D161" s="19">
        <f t="shared" ref="D161:J161" si="63">D165+D172</f>
        <v>7740000</v>
      </c>
      <c r="E161" s="19">
        <f t="shared" si="63"/>
        <v>0</v>
      </c>
      <c r="F161" s="19">
        <f t="shared" si="63"/>
        <v>2000000</v>
      </c>
      <c r="G161" s="19">
        <f t="shared" si="63"/>
        <v>2000000</v>
      </c>
      <c r="H161" s="19">
        <f t="shared" si="63"/>
        <v>2000000</v>
      </c>
      <c r="I161" s="19">
        <f t="shared" si="63"/>
        <v>900000</v>
      </c>
      <c r="J161" s="19">
        <f t="shared" si="63"/>
        <v>840000</v>
      </c>
      <c r="K161" s="19"/>
      <c r="L161" s="19"/>
      <c r="M161" s="19"/>
      <c r="N161" s="19"/>
      <c r="O161" s="19"/>
      <c r="P161" s="19"/>
      <c r="Q161" s="51"/>
      <c r="R161" s="49"/>
      <c r="S161" s="43"/>
    </row>
    <row r="162" spans="1:20" ht="20.25" customHeight="1">
      <c r="A162" s="52"/>
      <c r="B162" s="56"/>
      <c r="C162" s="6" t="s">
        <v>9</v>
      </c>
      <c r="D162" s="19">
        <f t="shared" ref="D162:J162" si="64">D169+D174</f>
        <v>0</v>
      </c>
      <c r="E162" s="19">
        <f t="shared" si="64"/>
        <v>0</v>
      </c>
      <c r="F162" s="19">
        <f t="shared" si="64"/>
        <v>0</v>
      </c>
      <c r="G162" s="19">
        <f t="shared" si="64"/>
        <v>0</v>
      </c>
      <c r="H162" s="19">
        <f t="shared" si="64"/>
        <v>0</v>
      </c>
      <c r="I162" s="19">
        <f t="shared" si="64"/>
        <v>0</v>
      </c>
      <c r="J162" s="19">
        <f t="shared" si="64"/>
        <v>0</v>
      </c>
      <c r="K162" s="19"/>
      <c r="L162" s="19"/>
      <c r="M162" s="19"/>
      <c r="N162" s="19"/>
      <c r="O162" s="19"/>
      <c r="P162" s="19"/>
      <c r="Q162" s="51"/>
      <c r="R162" s="50"/>
      <c r="S162" s="43"/>
    </row>
    <row r="163" spans="1:20" ht="17.25" customHeight="1">
      <c r="A163" s="52" t="s">
        <v>74</v>
      </c>
      <c r="B163" s="53" t="s">
        <v>80</v>
      </c>
      <c r="C163" s="6" t="s">
        <v>7</v>
      </c>
      <c r="D163" s="19">
        <f t="shared" ref="D163:J163" si="65">D165+D169+D164</f>
        <v>29600000</v>
      </c>
      <c r="E163" s="19">
        <f t="shared" si="65"/>
        <v>0</v>
      </c>
      <c r="F163" s="19">
        <f t="shared" si="65"/>
        <v>4950000</v>
      </c>
      <c r="G163" s="19">
        <f t="shared" si="65"/>
        <v>5962500</v>
      </c>
      <c r="H163" s="19">
        <f t="shared" si="65"/>
        <v>5962500</v>
      </c>
      <c r="I163" s="19">
        <f t="shared" si="65"/>
        <v>5962500</v>
      </c>
      <c r="J163" s="19">
        <f t="shared" si="65"/>
        <v>6762500</v>
      </c>
      <c r="K163" s="26"/>
      <c r="L163" s="26"/>
      <c r="M163" s="26"/>
      <c r="N163" s="26"/>
      <c r="O163" s="26"/>
      <c r="P163" s="26"/>
      <c r="Q163" s="48" t="s">
        <v>96</v>
      </c>
      <c r="R163" s="48" t="s">
        <v>118</v>
      </c>
      <c r="S163" s="43"/>
    </row>
    <row r="164" spans="1:20" ht="17.25" customHeight="1">
      <c r="A164" s="52"/>
      <c r="B164" s="54"/>
      <c r="C164" s="6" t="s">
        <v>97</v>
      </c>
      <c r="D164" s="20">
        <f t="shared" ref="D164:D169" si="66">SUM(E164:J164)</f>
        <v>25160000</v>
      </c>
      <c r="E164" s="20"/>
      <c r="F164" s="20">
        <v>4050000</v>
      </c>
      <c r="G164" s="20">
        <v>5062500</v>
      </c>
      <c r="H164" s="20">
        <v>5062500</v>
      </c>
      <c r="I164" s="20">
        <v>5062500</v>
      </c>
      <c r="J164" s="20">
        <v>5922500</v>
      </c>
      <c r="K164" s="27"/>
      <c r="L164" s="27"/>
      <c r="M164" s="27"/>
      <c r="N164" s="27"/>
      <c r="O164" s="27"/>
      <c r="P164" s="27"/>
      <c r="Q164" s="59"/>
      <c r="R164" s="49"/>
      <c r="S164" s="43"/>
    </row>
    <row r="165" spans="1:20" ht="21.75" customHeight="1">
      <c r="A165" s="52"/>
      <c r="B165" s="55"/>
      <c r="C165" s="68" t="s">
        <v>8</v>
      </c>
      <c r="D165" s="20">
        <f t="shared" si="66"/>
        <v>4440000</v>
      </c>
      <c r="E165" s="20"/>
      <c r="F165" s="20">
        <v>900000</v>
      </c>
      <c r="G165" s="20">
        <v>900000</v>
      </c>
      <c r="H165" s="20">
        <v>900000</v>
      </c>
      <c r="I165" s="20">
        <v>900000</v>
      </c>
      <c r="J165" s="20">
        <v>840000</v>
      </c>
      <c r="K165" s="28"/>
      <c r="L165" s="28"/>
      <c r="M165" s="28"/>
      <c r="N165" s="28"/>
      <c r="O165" s="28"/>
      <c r="P165" s="28"/>
      <c r="Q165" s="60"/>
      <c r="R165" s="49"/>
      <c r="S165" s="43"/>
    </row>
    <row r="166" spans="1:20" ht="21.75" customHeight="1">
      <c r="A166" s="52"/>
      <c r="B166" s="55"/>
      <c r="C166" s="69"/>
      <c r="D166" s="20">
        <f t="shared" si="66"/>
        <v>2840000</v>
      </c>
      <c r="E166" s="20"/>
      <c r="F166" s="20">
        <v>500000</v>
      </c>
      <c r="G166" s="20">
        <v>500000</v>
      </c>
      <c r="H166" s="20">
        <v>500000</v>
      </c>
      <c r="I166" s="20">
        <v>500000</v>
      </c>
      <c r="J166" s="20">
        <v>840000</v>
      </c>
      <c r="K166" s="20"/>
      <c r="L166" s="20"/>
      <c r="M166" s="20"/>
      <c r="N166" s="20"/>
      <c r="O166" s="20"/>
      <c r="P166" s="20"/>
      <c r="Q166" s="3" t="s">
        <v>93</v>
      </c>
      <c r="R166" s="49"/>
      <c r="S166" s="43"/>
    </row>
    <row r="167" spans="1:20" ht="21.75" customHeight="1">
      <c r="A167" s="52"/>
      <c r="B167" s="55"/>
      <c r="C167" s="69"/>
      <c r="D167" s="20">
        <f t="shared" si="66"/>
        <v>800000</v>
      </c>
      <c r="E167" s="20"/>
      <c r="F167" s="20">
        <v>200000</v>
      </c>
      <c r="G167" s="20">
        <v>200000</v>
      </c>
      <c r="H167" s="20">
        <v>200000</v>
      </c>
      <c r="I167" s="20">
        <v>200000</v>
      </c>
      <c r="J167" s="20"/>
      <c r="K167" s="20"/>
      <c r="L167" s="20"/>
      <c r="M167" s="20"/>
      <c r="N167" s="20"/>
      <c r="O167" s="20"/>
      <c r="P167" s="20"/>
      <c r="Q167" s="3" t="s">
        <v>94</v>
      </c>
      <c r="R167" s="49"/>
      <c r="S167" s="43"/>
    </row>
    <row r="168" spans="1:20" ht="21.75" customHeight="1">
      <c r="A168" s="52"/>
      <c r="B168" s="55"/>
      <c r="C168" s="70"/>
      <c r="D168" s="20">
        <f t="shared" si="66"/>
        <v>800000</v>
      </c>
      <c r="E168" s="20"/>
      <c r="F168" s="20">
        <v>200000</v>
      </c>
      <c r="G168" s="20">
        <v>200000</v>
      </c>
      <c r="H168" s="20">
        <v>200000</v>
      </c>
      <c r="I168" s="20">
        <v>200000</v>
      </c>
      <c r="J168" s="20"/>
      <c r="K168" s="20"/>
      <c r="L168" s="20"/>
      <c r="M168" s="20"/>
      <c r="N168" s="20"/>
      <c r="O168" s="20"/>
      <c r="P168" s="20"/>
      <c r="Q168" s="3" t="s">
        <v>95</v>
      </c>
      <c r="R168" s="49"/>
      <c r="S168" s="43"/>
    </row>
    <row r="169" spans="1:20" ht="20.25" customHeight="1">
      <c r="A169" s="52"/>
      <c r="B169" s="56"/>
      <c r="C169" s="6" t="s">
        <v>9</v>
      </c>
      <c r="D169" s="20">
        <f t="shared" si="66"/>
        <v>0</v>
      </c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3"/>
      <c r="R169" s="50"/>
      <c r="S169" s="43"/>
    </row>
    <row r="170" spans="1:20" ht="17.25" customHeight="1">
      <c r="A170" s="52" t="s">
        <v>75</v>
      </c>
      <c r="B170" s="53" t="s">
        <v>81</v>
      </c>
      <c r="C170" s="6" t="s">
        <v>7</v>
      </c>
      <c r="D170" s="19">
        <f t="shared" ref="D170:J170" si="67">D172+D174+D171</f>
        <v>19806000</v>
      </c>
      <c r="E170" s="19">
        <f t="shared" si="67"/>
        <v>0</v>
      </c>
      <c r="F170" s="19">
        <f t="shared" si="67"/>
        <v>6620000</v>
      </c>
      <c r="G170" s="19">
        <f t="shared" si="67"/>
        <v>6620000</v>
      </c>
      <c r="H170" s="19">
        <f t="shared" si="67"/>
        <v>6566000</v>
      </c>
      <c r="I170" s="19">
        <f t="shared" si="67"/>
        <v>0</v>
      </c>
      <c r="J170" s="19">
        <f t="shared" si="67"/>
        <v>0</v>
      </c>
      <c r="K170" s="26"/>
      <c r="L170" s="26"/>
      <c r="M170" s="26"/>
      <c r="N170" s="26"/>
      <c r="O170" s="26"/>
      <c r="P170" s="26"/>
      <c r="Q170" s="48" t="s">
        <v>96</v>
      </c>
      <c r="R170" s="48" t="s">
        <v>119</v>
      </c>
      <c r="S170" s="43"/>
    </row>
    <row r="171" spans="1:20" ht="17.25" customHeight="1">
      <c r="A171" s="52"/>
      <c r="B171" s="54"/>
      <c r="C171" s="6" t="s">
        <v>97</v>
      </c>
      <c r="D171" s="20">
        <f>SUM(E171:J171)</f>
        <v>16506000</v>
      </c>
      <c r="E171" s="20"/>
      <c r="F171" s="20">
        <v>5520000</v>
      </c>
      <c r="G171" s="20">
        <v>5520000</v>
      </c>
      <c r="H171" s="20">
        <v>5466000</v>
      </c>
      <c r="I171" s="20"/>
      <c r="J171" s="20"/>
      <c r="K171" s="27"/>
      <c r="L171" s="27"/>
      <c r="M171" s="27"/>
      <c r="N171" s="27"/>
      <c r="O171" s="27"/>
      <c r="P171" s="27"/>
      <c r="Q171" s="59"/>
      <c r="R171" s="49"/>
      <c r="S171" s="43"/>
    </row>
    <row r="172" spans="1:20" ht="21.75" customHeight="1">
      <c r="A172" s="52"/>
      <c r="B172" s="55"/>
      <c r="C172" s="68" t="s">
        <v>8</v>
      </c>
      <c r="D172" s="20">
        <f>SUM(E172:J172)</f>
        <v>3300000</v>
      </c>
      <c r="E172" s="20"/>
      <c r="F172" s="20">
        <v>1100000</v>
      </c>
      <c r="G172" s="20">
        <v>1100000</v>
      </c>
      <c r="H172" s="20">
        <v>1100000</v>
      </c>
      <c r="I172" s="20"/>
      <c r="J172" s="20"/>
      <c r="K172" s="28"/>
      <c r="L172" s="28"/>
      <c r="M172" s="28"/>
      <c r="N172" s="28"/>
      <c r="O172" s="28"/>
      <c r="P172" s="28"/>
      <c r="Q172" s="60"/>
      <c r="R172" s="49"/>
      <c r="S172" s="43"/>
    </row>
    <row r="173" spans="1:20" ht="21.75" customHeight="1">
      <c r="A173" s="52"/>
      <c r="B173" s="55"/>
      <c r="C173" s="69"/>
      <c r="D173" s="20">
        <f>SUM(E173:J173)</f>
        <v>3300000</v>
      </c>
      <c r="E173" s="20"/>
      <c r="F173" s="20">
        <v>1100000</v>
      </c>
      <c r="G173" s="20">
        <v>1100000</v>
      </c>
      <c r="H173" s="20">
        <v>1100000</v>
      </c>
      <c r="I173" s="20"/>
      <c r="J173" s="20"/>
      <c r="K173" s="20"/>
      <c r="L173" s="20"/>
      <c r="M173" s="20"/>
      <c r="N173" s="20"/>
      <c r="O173" s="20"/>
      <c r="P173" s="20"/>
      <c r="Q173" s="3" t="s">
        <v>93</v>
      </c>
      <c r="R173" s="49"/>
      <c r="S173" s="43"/>
    </row>
    <row r="174" spans="1:20" ht="20.25" customHeight="1">
      <c r="A174" s="52"/>
      <c r="B174" s="56"/>
      <c r="C174" s="6" t="s">
        <v>9</v>
      </c>
      <c r="D174" s="20">
        <f>SUM(E174:J174)</f>
        <v>0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3"/>
      <c r="R174" s="50"/>
      <c r="S174" s="44"/>
    </row>
    <row r="175" spans="1:20" ht="22.5" customHeight="1">
      <c r="A175" s="57"/>
      <c r="B175" s="58" t="s">
        <v>162</v>
      </c>
      <c r="C175" s="7" t="s">
        <v>7</v>
      </c>
      <c r="D175" s="21">
        <f>D176+D177+D178</f>
        <v>104506000</v>
      </c>
      <c r="E175" s="21">
        <f t="shared" ref="E175:J175" si="68">E177+E178</f>
        <v>0</v>
      </c>
      <c r="F175" s="21">
        <f t="shared" si="68"/>
        <v>2000000</v>
      </c>
      <c r="G175" s="21">
        <f t="shared" si="68"/>
        <v>2000000</v>
      </c>
      <c r="H175" s="21">
        <f t="shared" si="68"/>
        <v>2000000</v>
      </c>
      <c r="I175" s="21">
        <f t="shared" si="68"/>
        <v>900000</v>
      </c>
      <c r="J175" s="21">
        <f t="shared" si="68"/>
        <v>840000</v>
      </c>
      <c r="K175" s="21"/>
      <c r="L175" s="21"/>
      <c r="M175" s="21"/>
      <c r="N175" s="21"/>
      <c r="O175" s="21"/>
      <c r="P175" s="21"/>
      <c r="Q175" s="51"/>
      <c r="R175" s="51"/>
      <c r="S175" s="51"/>
      <c r="T175" s="8"/>
    </row>
    <row r="176" spans="1:20" ht="22.5" customHeight="1">
      <c r="A176" s="57"/>
      <c r="B176" s="58"/>
      <c r="C176" s="9" t="s">
        <v>97</v>
      </c>
      <c r="D176" s="22">
        <f t="shared" ref="D176:J178" si="69">D144+D156+D160</f>
        <v>96766000</v>
      </c>
      <c r="E176" s="22">
        <f t="shared" si="69"/>
        <v>0</v>
      </c>
      <c r="F176" s="22">
        <f t="shared" si="69"/>
        <v>9670000</v>
      </c>
      <c r="G176" s="22">
        <f t="shared" si="69"/>
        <v>10582500</v>
      </c>
      <c r="H176" s="22">
        <f t="shared" si="69"/>
        <v>10528500</v>
      </c>
      <c r="I176" s="22">
        <f t="shared" si="69"/>
        <v>5062500</v>
      </c>
      <c r="J176" s="22">
        <f t="shared" si="69"/>
        <v>60922500</v>
      </c>
      <c r="K176" s="22"/>
      <c r="L176" s="22"/>
      <c r="M176" s="22"/>
      <c r="N176" s="22"/>
      <c r="O176" s="22"/>
      <c r="P176" s="22"/>
      <c r="Q176" s="51"/>
      <c r="R176" s="51"/>
      <c r="S176" s="51"/>
      <c r="T176" s="8"/>
    </row>
    <row r="177" spans="1:19" ht="15.75">
      <c r="A177" s="57"/>
      <c r="B177" s="58"/>
      <c r="C177" s="10" t="s">
        <v>8</v>
      </c>
      <c r="D177" s="22">
        <f t="shared" si="69"/>
        <v>7740000</v>
      </c>
      <c r="E177" s="22">
        <f t="shared" si="69"/>
        <v>0</v>
      </c>
      <c r="F177" s="22">
        <f t="shared" si="69"/>
        <v>2000000</v>
      </c>
      <c r="G177" s="22">
        <f t="shared" si="69"/>
        <v>2000000</v>
      </c>
      <c r="H177" s="22">
        <f t="shared" si="69"/>
        <v>2000000</v>
      </c>
      <c r="I177" s="22">
        <f t="shared" si="69"/>
        <v>900000</v>
      </c>
      <c r="J177" s="22">
        <f t="shared" si="69"/>
        <v>840000</v>
      </c>
      <c r="K177" s="22"/>
      <c r="L177" s="22"/>
      <c r="M177" s="22"/>
      <c r="N177" s="22"/>
      <c r="O177" s="22"/>
      <c r="P177" s="22"/>
      <c r="Q177" s="51"/>
      <c r="R177" s="51"/>
      <c r="S177" s="51"/>
    </row>
    <row r="178" spans="1:19" ht="15.75">
      <c r="A178" s="57"/>
      <c r="B178" s="58"/>
      <c r="C178" s="10" t="s">
        <v>9</v>
      </c>
      <c r="D178" s="22">
        <f t="shared" si="69"/>
        <v>0</v>
      </c>
      <c r="E178" s="22">
        <f t="shared" si="69"/>
        <v>0</v>
      </c>
      <c r="F178" s="22">
        <f t="shared" si="69"/>
        <v>0</v>
      </c>
      <c r="G178" s="22">
        <f t="shared" si="69"/>
        <v>0</v>
      </c>
      <c r="H178" s="22">
        <f t="shared" si="69"/>
        <v>0</v>
      </c>
      <c r="I178" s="22">
        <f t="shared" si="69"/>
        <v>0</v>
      </c>
      <c r="J178" s="22">
        <f t="shared" si="69"/>
        <v>0</v>
      </c>
      <c r="K178" s="22"/>
      <c r="L178" s="22"/>
      <c r="M178" s="22"/>
      <c r="N178" s="22"/>
      <c r="O178" s="22"/>
      <c r="P178" s="22"/>
      <c r="Q178" s="51"/>
      <c r="R178" s="51"/>
      <c r="S178" s="51"/>
    </row>
    <row r="179" spans="1:19" ht="15.75">
      <c r="A179" s="71" t="s">
        <v>82</v>
      </c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5"/>
    </row>
    <row r="180" spans="1:19" ht="21" customHeight="1">
      <c r="A180" s="52" t="s">
        <v>120</v>
      </c>
      <c r="B180" s="61" t="s">
        <v>83</v>
      </c>
      <c r="C180" s="6" t="s">
        <v>7</v>
      </c>
      <c r="D180" s="19">
        <f>D181+D182+D183</f>
        <v>48147000</v>
      </c>
      <c r="E180" s="19">
        <f t="shared" ref="E180:J180" si="70">E181+E182+E183</f>
        <v>0</v>
      </c>
      <c r="F180" s="19">
        <f t="shared" si="70"/>
        <v>0</v>
      </c>
      <c r="G180" s="19">
        <f t="shared" si="70"/>
        <v>37208000</v>
      </c>
      <c r="H180" s="19">
        <f t="shared" si="70"/>
        <v>10939000</v>
      </c>
      <c r="I180" s="19">
        <f t="shared" si="70"/>
        <v>0</v>
      </c>
      <c r="J180" s="19">
        <f t="shared" si="70"/>
        <v>0</v>
      </c>
      <c r="K180" s="19"/>
      <c r="L180" s="19"/>
      <c r="M180" s="19"/>
      <c r="N180" s="19"/>
      <c r="O180" s="19"/>
      <c r="P180" s="19"/>
      <c r="Q180" s="51"/>
      <c r="R180" s="48" t="s">
        <v>124</v>
      </c>
      <c r="S180" s="41" t="s">
        <v>125</v>
      </c>
    </row>
    <row r="181" spans="1:19" ht="21" customHeight="1">
      <c r="A181" s="52"/>
      <c r="B181" s="61"/>
      <c r="C181" s="6" t="s">
        <v>97</v>
      </c>
      <c r="D181" s="19">
        <f>D185+D189+D193</f>
        <v>35089000</v>
      </c>
      <c r="E181" s="19">
        <f t="shared" ref="E181:J181" si="71">E185+E189+E193</f>
        <v>0</v>
      </c>
      <c r="F181" s="19">
        <f t="shared" si="71"/>
        <v>0</v>
      </c>
      <c r="G181" s="19">
        <f t="shared" si="71"/>
        <v>24150000</v>
      </c>
      <c r="H181" s="19">
        <f t="shared" si="71"/>
        <v>10939000</v>
      </c>
      <c r="I181" s="19">
        <f t="shared" si="71"/>
        <v>0</v>
      </c>
      <c r="J181" s="19">
        <f t="shared" si="71"/>
        <v>0</v>
      </c>
      <c r="K181" s="19"/>
      <c r="L181" s="19"/>
      <c r="M181" s="19"/>
      <c r="N181" s="19"/>
      <c r="O181" s="19"/>
      <c r="P181" s="19"/>
      <c r="Q181" s="51"/>
      <c r="R181" s="49"/>
      <c r="S181" s="42"/>
    </row>
    <row r="182" spans="1:19" ht="15.75" customHeight="1">
      <c r="A182" s="52"/>
      <c r="B182" s="61"/>
      <c r="C182" s="6" t="s">
        <v>8</v>
      </c>
      <c r="D182" s="19">
        <f t="shared" ref="D182:J182" si="72">D186+D190+D194</f>
        <v>13058000</v>
      </c>
      <c r="E182" s="19">
        <f t="shared" si="72"/>
        <v>0</v>
      </c>
      <c r="F182" s="19">
        <f t="shared" si="72"/>
        <v>0</v>
      </c>
      <c r="G182" s="19">
        <f t="shared" si="72"/>
        <v>13058000</v>
      </c>
      <c r="H182" s="19">
        <f t="shared" si="72"/>
        <v>0</v>
      </c>
      <c r="I182" s="19">
        <f t="shared" si="72"/>
        <v>0</v>
      </c>
      <c r="J182" s="19">
        <f t="shared" si="72"/>
        <v>0</v>
      </c>
      <c r="K182" s="19"/>
      <c r="L182" s="19"/>
      <c r="M182" s="19"/>
      <c r="N182" s="19"/>
      <c r="O182" s="19"/>
      <c r="P182" s="19"/>
      <c r="Q182" s="51"/>
      <c r="R182" s="49"/>
      <c r="S182" s="42"/>
    </row>
    <row r="183" spans="1:19" ht="20.25" customHeight="1">
      <c r="A183" s="52"/>
      <c r="B183" s="61"/>
      <c r="C183" s="6" t="s">
        <v>9</v>
      </c>
      <c r="D183" s="19">
        <f t="shared" ref="D183:J183" si="73">D187+D191+D195</f>
        <v>0</v>
      </c>
      <c r="E183" s="19">
        <f t="shared" si="73"/>
        <v>0</v>
      </c>
      <c r="F183" s="19">
        <f t="shared" si="73"/>
        <v>0</v>
      </c>
      <c r="G183" s="19">
        <f t="shared" si="73"/>
        <v>0</v>
      </c>
      <c r="H183" s="19">
        <f t="shared" si="73"/>
        <v>0</v>
      </c>
      <c r="I183" s="19">
        <f t="shared" si="73"/>
        <v>0</v>
      </c>
      <c r="J183" s="19">
        <f t="shared" si="73"/>
        <v>0</v>
      </c>
      <c r="K183" s="19"/>
      <c r="L183" s="19"/>
      <c r="M183" s="19"/>
      <c r="N183" s="19"/>
      <c r="O183" s="19"/>
      <c r="P183" s="19"/>
      <c r="Q183" s="51"/>
      <c r="R183" s="49"/>
      <c r="S183" s="42"/>
    </row>
    <row r="184" spans="1:19" ht="26.25" customHeight="1">
      <c r="A184" s="52" t="s">
        <v>121</v>
      </c>
      <c r="B184" s="53" t="s">
        <v>85</v>
      </c>
      <c r="C184" s="6" t="s">
        <v>7</v>
      </c>
      <c r="D184" s="19">
        <f t="shared" ref="D184:J184" si="74">D186+D187+D185</f>
        <v>20000000</v>
      </c>
      <c r="E184" s="19">
        <f t="shared" si="74"/>
        <v>0</v>
      </c>
      <c r="F184" s="19">
        <f t="shared" si="74"/>
        <v>0</v>
      </c>
      <c r="G184" s="19">
        <f t="shared" si="74"/>
        <v>10000000</v>
      </c>
      <c r="H184" s="19">
        <f t="shared" si="74"/>
        <v>10000000</v>
      </c>
      <c r="I184" s="19">
        <f t="shared" si="74"/>
        <v>0</v>
      </c>
      <c r="J184" s="19">
        <f t="shared" si="74"/>
        <v>0</v>
      </c>
      <c r="K184" s="19"/>
      <c r="L184" s="19"/>
      <c r="M184" s="19"/>
      <c r="N184" s="19"/>
      <c r="O184" s="19"/>
      <c r="P184" s="19"/>
      <c r="Q184" s="51" t="s">
        <v>87</v>
      </c>
      <c r="R184" s="59"/>
      <c r="S184" s="43"/>
    </row>
    <row r="185" spans="1:19" ht="21.75" customHeight="1">
      <c r="A185" s="52"/>
      <c r="B185" s="54"/>
      <c r="C185" s="6" t="s">
        <v>97</v>
      </c>
      <c r="D185" s="20">
        <f>SUM(E185:J185)</f>
        <v>20000000</v>
      </c>
      <c r="E185" s="20"/>
      <c r="F185" s="20"/>
      <c r="G185" s="20">
        <v>10000000</v>
      </c>
      <c r="H185" s="20">
        <v>10000000</v>
      </c>
      <c r="I185" s="20"/>
      <c r="J185" s="20"/>
      <c r="K185" s="20"/>
      <c r="L185" s="20"/>
      <c r="M185" s="20"/>
      <c r="N185" s="20"/>
      <c r="O185" s="20"/>
      <c r="P185" s="20"/>
      <c r="Q185" s="51"/>
      <c r="R185" s="59"/>
      <c r="S185" s="43"/>
    </row>
    <row r="186" spans="1:19" ht="22.5" customHeight="1">
      <c r="A186" s="52"/>
      <c r="B186" s="55"/>
      <c r="C186" s="6" t="s">
        <v>8</v>
      </c>
      <c r="D186" s="20">
        <f>SUM(E186:J186)</f>
        <v>0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51"/>
      <c r="R186" s="59"/>
      <c r="S186" s="43"/>
    </row>
    <row r="187" spans="1:19" ht="19.5" customHeight="1">
      <c r="A187" s="52"/>
      <c r="B187" s="56"/>
      <c r="C187" s="6" t="s">
        <v>9</v>
      </c>
      <c r="D187" s="20">
        <f>SUM(E187:J187)</f>
        <v>0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51"/>
      <c r="R187" s="59"/>
      <c r="S187" s="43"/>
    </row>
    <row r="188" spans="1:19" ht="17.25" customHeight="1">
      <c r="A188" s="52" t="s">
        <v>122</v>
      </c>
      <c r="B188" s="53" t="s">
        <v>86</v>
      </c>
      <c r="C188" s="6" t="s">
        <v>7</v>
      </c>
      <c r="D188" s="19">
        <f t="shared" ref="D188:J188" si="75">D190+D191+D189</f>
        <v>300000</v>
      </c>
      <c r="E188" s="19">
        <f t="shared" si="75"/>
        <v>0</v>
      </c>
      <c r="F188" s="19">
        <f t="shared" si="75"/>
        <v>0</v>
      </c>
      <c r="G188" s="19">
        <f t="shared" si="75"/>
        <v>150000</v>
      </c>
      <c r="H188" s="19">
        <f t="shared" si="75"/>
        <v>150000</v>
      </c>
      <c r="I188" s="19">
        <f t="shared" si="75"/>
        <v>0</v>
      </c>
      <c r="J188" s="19">
        <f t="shared" si="75"/>
        <v>0</v>
      </c>
      <c r="K188" s="19"/>
      <c r="L188" s="19"/>
      <c r="M188" s="19"/>
      <c r="N188" s="19"/>
      <c r="O188" s="19"/>
      <c r="P188" s="19"/>
      <c r="Q188" s="51" t="s">
        <v>87</v>
      </c>
      <c r="R188" s="59"/>
      <c r="S188" s="43"/>
    </row>
    <row r="189" spans="1:19" ht="17.25" customHeight="1">
      <c r="A189" s="52"/>
      <c r="B189" s="54"/>
      <c r="C189" s="6" t="s">
        <v>97</v>
      </c>
      <c r="D189" s="20">
        <f>SUM(E189:J189)</f>
        <v>300000</v>
      </c>
      <c r="E189" s="20"/>
      <c r="F189" s="20"/>
      <c r="G189" s="20">
        <v>150000</v>
      </c>
      <c r="H189" s="20">
        <v>150000</v>
      </c>
      <c r="I189" s="20"/>
      <c r="J189" s="20"/>
      <c r="K189" s="20"/>
      <c r="L189" s="20"/>
      <c r="M189" s="20"/>
      <c r="N189" s="20"/>
      <c r="O189" s="20"/>
      <c r="P189" s="20"/>
      <c r="Q189" s="51"/>
      <c r="R189" s="59"/>
      <c r="S189" s="43"/>
    </row>
    <row r="190" spans="1:19" ht="21.75" customHeight="1">
      <c r="A190" s="52"/>
      <c r="B190" s="55"/>
      <c r="C190" s="6" t="s">
        <v>8</v>
      </c>
      <c r="D190" s="20">
        <f>SUM(E190:J190)</f>
        <v>0</v>
      </c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51"/>
      <c r="R190" s="59"/>
      <c r="S190" s="43"/>
    </row>
    <row r="191" spans="1:19" ht="20.25" customHeight="1">
      <c r="A191" s="52"/>
      <c r="B191" s="56"/>
      <c r="C191" s="6" t="s">
        <v>9</v>
      </c>
      <c r="D191" s="20">
        <f>SUM(E191:J191)</f>
        <v>0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51"/>
      <c r="R191" s="59"/>
      <c r="S191" s="43"/>
    </row>
    <row r="192" spans="1:19" ht="17.25" customHeight="1">
      <c r="A192" s="52" t="s">
        <v>123</v>
      </c>
      <c r="B192" s="53" t="s">
        <v>84</v>
      </c>
      <c r="C192" s="6" t="s">
        <v>7</v>
      </c>
      <c r="D192" s="19">
        <f t="shared" ref="D192:J192" si="76">D194+D195+D193</f>
        <v>27847000</v>
      </c>
      <c r="E192" s="19">
        <f t="shared" si="76"/>
        <v>0</v>
      </c>
      <c r="F192" s="19">
        <f t="shared" si="76"/>
        <v>0</v>
      </c>
      <c r="G192" s="19">
        <f t="shared" si="76"/>
        <v>27058000</v>
      </c>
      <c r="H192" s="19">
        <f t="shared" si="76"/>
        <v>789000</v>
      </c>
      <c r="I192" s="19">
        <f t="shared" si="76"/>
        <v>0</v>
      </c>
      <c r="J192" s="19">
        <f t="shared" si="76"/>
        <v>0</v>
      </c>
      <c r="K192" s="19"/>
      <c r="L192" s="19"/>
      <c r="M192" s="19"/>
      <c r="N192" s="19"/>
      <c r="O192" s="19"/>
      <c r="P192" s="19"/>
      <c r="Q192" s="51" t="s">
        <v>87</v>
      </c>
      <c r="R192" s="59"/>
      <c r="S192" s="43"/>
    </row>
    <row r="193" spans="1:20" ht="17.25" customHeight="1">
      <c r="A193" s="52"/>
      <c r="B193" s="54"/>
      <c r="C193" s="6" t="s">
        <v>97</v>
      </c>
      <c r="D193" s="20">
        <f>SUM(E193:J193)</f>
        <v>14789000</v>
      </c>
      <c r="E193" s="20"/>
      <c r="F193" s="20"/>
      <c r="G193" s="20">
        <v>14000000</v>
      </c>
      <c r="H193" s="20">
        <v>789000</v>
      </c>
      <c r="I193" s="20"/>
      <c r="J193" s="20"/>
      <c r="K193" s="20"/>
      <c r="L193" s="20"/>
      <c r="M193" s="20"/>
      <c r="N193" s="20"/>
      <c r="O193" s="20"/>
      <c r="P193" s="20"/>
      <c r="Q193" s="51"/>
      <c r="R193" s="59"/>
      <c r="S193" s="43"/>
    </row>
    <row r="194" spans="1:20" ht="21.75" customHeight="1">
      <c r="A194" s="52"/>
      <c r="B194" s="55"/>
      <c r="C194" s="6" t="s">
        <v>8</v>
      </c>
      <c r="D194" s="20">
        <f>SUM(E194:J194)</f>
        <v>13058000</v>
      </c>
      <c r="E194" s="20"/>
      <c r="F194" s="20"/>
      <c r="G194" s="20">
        <v>13058000</v>
      </c>
      <c r="H194" s="20"/>
      <c r="I194" s="20"/>
      <c r="J194" s="20"/>
      <c r="K194" s="20"/>
      <c r="L194" s="20"/>
      <c r="M194" s="20"/>
      <c r="N194" s="20"/>
      <c r="O194" s="20"/>
      <c r="P194" s="20"/>
      <c r="Q194" s="51"/>
      <c r="R194" s="59"/>
      <c r="S194" s="43"/>
    </row>
    <row r="195" spans="1:20" ht="20.25" customHeight="1">
      <c r="A195" s="52"/>
      <c r="B195" s="56"/>
      <c r="C195" s="6" t="s">
        <v>9</v>
      </c>
      <c r="D195" s="20">
        <f>SUM(E195:J195)</f>
        <v>0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51"/>
      <c r="R195" s="60"/>
      <c r="S195" s="44"/>
    </row>
    <row r="196" spans="1:20" ht="22.5" customHeight="1">
      <c r="A196" s="57"/>
      <c r="B196" s="58" t="s">
        <v>163</v>
      </c>
      <c r="C196" s="7" t="s">
        <v>7</v>
      </c>
      <c r="D196" s="21">
        <f>D197+D198+D199</f>
        <v>48147000</v>
      </c>
      <c r="E196" s="21">
        <f t="shared" ref="E196:J196" si="77">E198+E199</f>
        <v>0</v>
      </c>
      <c r="F196" s="21">
        <f t="shared" si="77"/>
        <v>0</v>
      </c>
      <c r="G196" s="21">
        <f t="shared" si="77"/>
        <v>13058000</v>
      </c>
      <c r="H196" s="21">
        <f t="shared" si="77"/>
        <v>0</v>
      </c>
      <c r="I196" s="21">
        <f t="shared" si="77"/>
        <v>0</v>
      </c>
      <c r="J196" s="21">
        <f t="shared" si="77"/>
        <v>0</v>
      </c>
      <c r="K196" s="21"/>
      <c r="L196" s="21"/>
      <c r="M196" s="21"/>
      <c r="N196" s="21"/>
      <c r="O196" s="21"/>
      <c r="P196" s="21"/>
      <c r="Q196" s="51"/>
      <c r="R196" s="51"/>
      <c r="S196" s="51"/>
      <c r="T196" s="8"/>
    </row>
    <row r="197" spans="1:20" ht="22.5" customHeight="1">
      <c r="A197" s="57"/>
      <c r="B197" s="58"/>
      <c r="C197" s="9" t="s">
        <v>97</v>
      </c>
      <c r="D197" s="22">
        <f>D181</f>
        <v>35089000</v>
      </c>
      <c r="E197" s="22">
        <f t="shared" ref="E197:J197" si="78">E181</f>
        <v>0</v>
      </c>
      <c r="F197" s="22">
        <f t="shared" si="78"/>
        <v>0</v>
      </c>
      <c r="G197" s="22">
        <f t="shared" si="78"/>
        <v>24150000</v>
      </c>
      <c r="H197" s="22">
        <f t="shared" si="78"/>
        <v>10939000</v>
      </c>
      <c r="I197" s="22">
        <f t="shared" si="78"/>
        <v>0</v>
      </c>
      <c r="J197" s="22">
        <f t="shared" si="78"/>
        <v>0</v>
      </c>
      <c r="K197" s="22"/>
      <c r="L197" s="22"/>
      <c r="M197" s="22"/>
      <c r="N197" s="22"/>
      <c r="O197" s="22"/>
      <c r="P197" s="22"/>
      <c r="Q197" s="51"/>
      <c r="R197" s="51"/>
      <c r="S197" s="51"/>
      <c r="T197" s="8"/>
    </row>
    <row r="198" spans="1:20" ht="15.75">
      <c r="A198" s="57"/>
      <c r="B198" s="58"/>
      <c r="C198" s="10" t="s">
        <v>8</v>
      </c>
      <c r="D198" s="22">
        <f t="shared" ref="D198:J198" si="79">D182</f>
        <v>13058000</v>
      </c>
      <c r="E198" s="22">
        <f t="shared" si="79"/>
        <v>0</v>
      </c>
      <c r="F198" s="22">
        <f t="shared" si="79"/>
        <v>0</v>
      </c>
      <c r="G198" s="22">
        <f t="shared" si="79"/>
        <v>13058000</v>
      </c>
      <c r="H198" s="22">
        <f t="shared" si="79"/>
        <v>0</v>
      </c>
      <c r="I198" s="22">
        <f t="shared" si="79"/>
        <v>0</v>
      </c>
      <c r="J198" s="22">
        <f t="shared" si="79"/>
        <v>0</v>
      </c>
      <c r="K198" s="22"/>
      <c r="L198" s="22"/>
      <c r="M198" s="22"/>
      <c r="N198" s="22"/>
      <c r="O198" s="22"/>
      <c r="P198" s="22"/>
      <c r="Q198" s="51"/>
      <c r="R198" s="51"/>
      <c r="S198" s="51"/>
    </row>
    <row r="199" spans="1:20" ht="15.75">
      <c r="A199" s="57"/>
      <c r="B199" s="58"/>
      <c r="C199" s="10" t="s">
        <v>9</v>
      </c>
      <c r="D199" s="22">
        <f t="shared" ref="D199:J199" si="80">D183</f>
        <v>0</v>
      </c>
      <c r="E199" s="22">
        <f t="shared" si="80"/>
        <v>0</v>
      </c>
      <c r="F199" s="22">
        <f t="shared" si="80"/>
        <v>0</v>
      </c>
      <c r="G199" s="22">
        <f t="shared" si="80"/>
        <v>0</v>
      </c>
      <c r="H199" s="22">
        <f t="shared" si="80"/>
        <v>0</v>
      </c>
      <c r="I199" s="22">
        <f t="shared" si="80"/>
        <v>0</v>
      </c>
      <c r="J199" s="22">
        <f t="shared" si="80"/>
        <v>0</v>
      </c>
      <c r="K199" s="22"/>
      <c r="L199" s="22"/>
      <c r="M199" s="22"/>
      <c r="N199" s="22"/>
      <c r="O199" s="22"/>
      <c r="P199" s="22"/>
      <c r="Q199" s="51"/>
      <c r="R199" s="51"/>
      <c r="S199" s="51"/>
    </row>
    <row r="200" spans="1:20" ht="15.75">
      <c r="A200" s="39"/>
      <c r="B200" s="45" t="s">
        <v>146</v>
      </c>
      <c r="C200" s="40" t="s">
        <v>7</v>
      </c>
      <c r="D200" s="22">
        <f t="shared" ref="D200:J200" si="81">D201+D202+D203</f>
        <v>283653000</v>
      </c>
      <c r="E200" s="22">
        <f t="shared" si="81"/>
        <v>0</v>
      </c>
      <c r="F200" s="22">
        <f t="shared" si="81"/>
        <v>16820000</v>
      </c>
      <c r="G200" s="22">
        <f t="shared" si="81"/>
        <v>81690500</v>
      </c>
      <c r="H200" s="22">
        <f t="shared" si="81"/>
        <v>53817500</v>
      </c>
      <c r="I200" s="22">
        <f t="shared" si="81"/>
        <v>41212500</v>
      </c>
      <c r="J200" s="22">
        <f t="shared" si="81"/>
        <v>90112500</v>
      </c>
      <c r="K200" s="22"/>
      <c r="L200" s="22"/>
      <c r="M200" s="22"/>
      <c r="N200" s="22"/>
      <c r="O200" s="22"/>
      <c r="P200" s="22"/>
      <c r="Q200" s="38"/>
      <c r="R200" s="38"/>
      <c r="S200" s="38"/>
    </row>
    <row r="201" spans="1:20" ht="15.75">
      <c r="A201" s="39"/>
      <c r="B201" s="46"/>
      <c r="C201" s="40" t="s">
        <v>97</v>
      </c>
      <c r="D201" s="22">
        <f t="shared" ref="D201:J203" si="82">D48+D77+D102+D139+D176+D197</f>
        <v>254255000</v>
      </c>
      <c r="E201" s="22">
        <f t="shared" si="82"/>
        <v>0</v>
      </c>
      <c r="F201" s="22">
        <f t="shared" si="82"/>
        <v>14720000</v>
      </c>
      <c r="G201" s="22">
        <f t="shared" si="82"/>
        <v>61282500</v>
      </c>
      <c r="H201" s="22">
        <f t="shared" si="82"/>
        <v>51467500</v>
      </c>
      <c r="I201" s="22">
        <f t="shared" si="82"/>
        <v>39462500</v>
      </c>
      <c r="J201" s="22">
        <f t="shared" si="82"/>
        <v>87322500</v>
      </c>
      <c r="K201" s="22"/>
      <c r="L201" s="22"/>
      <c r="M201" s="22"/>
      <c r="N201" s="22"/>
      <c r="O201" s="22"/>
      <c r="P201" s="22"/>
      <c r="Q201" s="38"/>
      <c r="R201" s="38"/>
      <c r="S201" s="38"/>
    </row>
    <row r="202" spans="1:20" ht="15.75">
      <c r="A202" s="39"/>
      <c r="B202" s="46"/>
      <c r="C202" s="40" t="s">
        <v>8</v>
      </c>
      <c r="D202" s="22">
        <f t="shared" si="82"/>
        <v>24398000</v>
      </c>
      <c r="E202" s="22">
        <f t="shared" si="82"/>
        <v>0</v>
      </c>
      <c r="F202" s="22">
        <f t="shared" si="82"/>
        <v>2100000</v>
      </c>
      <c r="G202" s="22">
        <f t="shared" si="82"/>
        <v>15408000</v>
      </c>
      <c r="H202" s="22">
        <f t="shared" si="82"/>
        <v>2350000</v>
      </c>
      <c r="I202" s="22">
        <f t="shared" si="82"/>
        <v>1750000</v>
      </c>
      <c r="J202" s="22">
        <f t="shared" si="82"/>
        <v>2790000</v>
      </c>
      <c r="K202" s="22"/>
      <c r="L202" s="22"/>
      <c r="M202" s="22"/>
      <c r="N202" s="22"/>
      <c r="O202" s="22"/>
      <c r="P202" s="22"/>
      <c r="Q202" s="38"/>
      <c r="R202" s="38"/>
      <c r="S202" s="38"/>
    </row>
    <row r="203" spans="1:20" ht="15.75">
      <c r="A203" s="39"/>
      <c r="B203" s="47"/>
      <c r="C203" s="40" t="s">
        <v>9</v>
      </c>
      <c r="D203" s="22">
        <f t="shared" si="82"/>
        <v>5000000</v>
      </c>
      <c r="E203" s="22">
        <f t="shared" si="82"/>
        <v>0</v>
      </c>
      <c r="F203" s="22">
        <f t="shared" si="82"/>
        <v>0</v>
      </c>
      <c r="G203" s="22">
        <f t="shared" si="82"/>
        <v>5000000</v>
      </c>
      <c r="H203" s="22">
        <f t="shared" si="82"/>
        <v>0</v>
      </c>
      <c r="I203" s="22">
        <f t="shared" si="82"/>
        <v>0</v>
      </c>
      <c r="J203" s="22">
        <f t="shared" si="82"/>
        <v>0</v>
      </c>
      <c r="K203" s="22"/>
      <c r="L203" s="22"/>
      <c r="M203" s="22"/>
      <c r="N203" s="22"/>
      <c r="O203" s="22"/>
      <c r="P203" s="22"/>
      <c r="Q203" s="38"/>
      <c r="R203" s="38"/>
      <c r="S203" s="38"/>
    </row>
    <row r="204" spans="1:20" ht="21.75" customHeight="1">
      <c r="A204" s="48"/>
      <c r="B204" s="45" t="s">
        <v>10</v>
      </c>
      <c r="C204" s="11" t="s">
        <v>7</v>
      </c>
      <c r="D204" s="23">
        <f>D206+D207+D205</f>
        <v>478344048</v>
      </c>
      <c r="E204" s="23">
        <f t="shared" ref="E204:P204" si="83">E206+E207+E205</f>
        <v>0</v>
      </c>
      <c r="F204" s="23">
        <f t="shared" si="83"/>
        <v>30940368</v>
      </c>
      <c r="G204" s="23">
        <f t="shared" si="83"/>
        <v>104735868</v>
      </c>
      <c r="H204" s="23">
        <f t="shared" si="83"/>
        <v>80327868</v>
      </c>
      <c r="I204" s="23">
        <f t="shared" si="83"/>
        <v>59349868</v>
      </c>
      <c r="J204" s="23">
        <f t="shared" si="83"/>
        <v>106237868</v>
      </c>
      <c r="K204" s="23">
        <f t="shared" si="83"/>
        <v>16125368</v>
      </c>
      <c r="L204" s="23">
        <f t="shared" si="83"/>
        <v>16125368</v>
      </c>
      <c r="M204" s="23">
        <f t="shared" si="83"/>
        <v>16125368</v>
      </c>
      <c r="N204" s="23">
        <f t="shared" si="83"/>
        <v>16125368</v>
      </c>
      <c r="O204" s="23">
        <f t="shared" si="83"/>
        <v>16125368</v>
      </c>
      <c r="P204" s="23">
        <f t="shared" si="83"/>
        <v>16125368</v>
      </c>
      <c r="Q204" s="86"/>
      <c r="R204" s="48"/>
      <c r="S204" s="48"/>
    </row>
    <row r="205" spans="1:20" ht="21.75" customHeight="1">
      <c r="A205" s="49"/>
      <c r="B205" s="46"/>
      <c r="C205" s="11" t="s">
        <v>97</v>
      </c>
      <c r="D205" s="23">
        <f t="shared" ref="D205:P205" si="84">D48+D77+D102+D139+D176+D197</f>
        <v>254255000</v>
      </c>
      <c r="E205" s="23">
        <f t="shared" si="84"/>
        <v>0</v>
      </c>
      <c r="F205" s="23">
        <f t="shared" si="84"/>
        <v>14720000</v>
      </c>
      <c r="G205" s="23">
        <f t="shared" si="84"/>
        <v>61282500</v>
      </c>
      <c r="H205" s="23">
        <f t="shared" si="84"/>
        <v>51467500</v>
      </c>
      <c r="I205" s="23">
        <f t="shared" si="84"/>
        <v>39462500</v>
      </c>
      <c r="J205" s="23">
        <f t="shared" si="84"/>
        <v>87322500</v>
      </c>
      <c r="K205" s="23">
        <f t="shared" si="84"/>
        <v>0</v>
      </c>
      <c r="L205" s="23">
        <f t="shared" si="84"/>
        <v>0</v>
      </c>
      <c r="M205" s="23">
        <f t="shared" si="84"/>
        <v>0</v>
      </c>
      <c r="N205" s="23">
        <f t="shared" si="84"/>
        <v>0</v>
      </c>
      <c r="O205" s="23">
        <f t="shared" si="84"/>
        <v>0</v>
      </c>
      <c r="P205" s="23">
        <f t="shared" si="84"/>
        <v>0</v>
      </c>
      <c r="Q205" s="87"/>
      <c r="R205" s="49"/>
      <c r="S205" s="49"/>
    </row>
    <row r="206" spans="1:20" ht="19.5" customHeight="1">
      <c r="A206" s="49"/>
      <c r="B206" s="46"/>
      <c r="C206" s="11" t="s">
        <v>8</v>
      </c>
      <c r="D206" s="23">
        <f t="shared" ref="D206:P206" si="85">D49+D78+D103+D140+D177+D198+D16</f>
        <v>219089048</v>
      </c>
      <c r="E206" s="23">
        <f t="shared" si="85"/>
        <v>0</v>
      </c>
      <c r="F206" s="23">
        <f t="shared" si="85"/>
        <v>16220368</v>
      </c>
      <c r="G206" s="23">
        <f t="shared" si="85"/>
        <v>38453368</v>
      </c>
      <c r="H206" s="23">
        <f t="shared" si="85"/>
        <v>28860368</v>
      </c>
      <c r="I206" s="23">
        <f t="shared" si="85"/>
        <v>19887368</v>
      </c>
      <c r="J206" s="23">
        <f t="shared" si="85"/>
        <v>18915368</v>
      </c>
      <c r="K206" s="23">
        <f t="shared" si="85"/>
        <v>16125368</v>
      </c>
      <c r="L206" s="23">
        <f t="shared" si="85"/>
        <v>16125368</v>
      </c>
      <c r="M206" s="23">
        <f t="shared" si="85"/>
        <v>16125368</v>
      </c>
      <c r="N206" s="23">
        <f t="shared" si="85"/>
        <v>16125368</v>
      </c>
      <c r="O206" s="23">
        <f t="shared" si="85"/>
        <v>16125368</v>
      </c>
      <c r="P206" s="23">
        <f t="shared" si="85"/>
        <v>16125368</v>
      </c>
      <c r="Q206" s="87"/>
      <c r="R206" s="49"/>
      <c r="S206" s="49"/>
    </row>
    <row r="207" spans="1:20" ht="21.75" customHeight="1">
      <c r="A207" s="49"/>
      <c r="B207" s="47"/>
      <c r="C207" s="11" t="s">
        <v>9</v>
      </c>
      <c r="D207" s="23">
        <f t="shared" ref="D207:P207" si="86">D50+D79+D104+D141+D178+D199</f>
        <v>5000000</v>
      </c>
      <c r="E207" s="23">
        <f t="shared" si="86"/>
        <v>0</v>
      </c>
      <c r="F207" s="23">
        <f t="shared" si="86"/>
        <v>0</v>
      </c>
      <c r="G207" s="23">
        <f t="shared" si="86"/>
        <v>5000000</v>
      </c>
      <c r="H207" s="23">
        <f t="shared" si="86"/>
        <v>0</v>
      </c>
      <c r="I207" s="23">
        <f t="shared" si="86"/>
        <v>0</v>
      </c>
      <c r="J207" s="23">
        <f t="shared" si="86"/>
        <v>0</v>
      </c>
      <c r="K207" s="23">
        <f t="shared" si="86"/>
        <v>0</v>
      </c>
      <c r="L207" s="23">
        <f t="shared" si="86"/>
        <v>0</v>
      </c>
      <c r="M207" s="23">
        <f t="shared" si="86"/>
        <v>0</v>
      </c>
      <c r="N207" s="23">
        <f t="shared" si="86"/>
        <v>0</v>
      </c>
      <c r="O207" s="23">
        <f t="shared" si="86"/>
        <v>0</v>
      </c>
      <c r="P207" s="23">
        <f t="shared" si="86"/>
        <v>0</v>
      </c>
      <c r="Q207" s="88"/>
      <c r="R207" s="50"/>
      <c r="S207" s="50"/>
    </row>
    <row r="208" spans="1:20" ht="15.75">
      <c r="A208" s="12"/>
      <c r="B208" s="13" t="s">
        <v>11</v>
      </c>
      <c r="C208" s="14" t="s">
        <v>7</v>
      </c>
      <c r="D208" s="24">
        <f>SUM(D209:D215)</f>
        <v>24398000</v>
      </c>
      <c r="E208" s="24">
        <f t="shared" ref="E208:J208" si="87">SUM(E209:E215)</f>
        <v>0</v>
      </c>
      <c r="F208" s="24">
        <f t="shared" si="87"/>
        <v>2100000</v>
      </c>
      <c r="G208" s="24">
        <f t="shared" si="87"/>
        <v>15408000</v>
      </c>
      <c r="H208" s="24">
        <f t="shared" si="87"/>
        <v>2350000</v>
      </c>
      <c r="I208" s="24">
        <f t="shared" si="87"/>
        <v>1750000</v>
      </c>
      <c r="J208" s="24">
        <f t="shared" si="87"/>
        <v>2790000</v>
      </c>
      <c r="K208" s="24"/>
      <c r="L208" s="24"/>
      <c r="M208" s="24"/>
      <c r="N208" s="24"/>
      <c r="O208" s="24"/>
      <c r="P208" s="24"/>
      <c r="Q208" s="15"/>
      <c r="R208" s="15"/>
      <c r="S208" s="15"/>
    </row>
    <row r="209" spans="1:19" ht="15.75">
      <c r="A209" s="12"/>
      <c r="B209" s="16"/>
      <c r="C209" s="17" t="s">
        <v>88</v>
      </c>
      <c r="D209" s="24">
        <f>SUM(E209:J209)</f>
        <v>1000000</v>
      </c>
      <c r="E209" s="24">
        <f t="shared" ref="E209:J209" si="88">E21+E45+E58+E62+E66+E70+E99+E112+E116+E136+E149+E153+E157</f>
        <v>0</v>
      </c>
      <c r="F209" s="24">
        <f t="shared" si="88"/>
        <v>0</v>
      </c>
      <c r="G209" s="24">
        <f t="shared" si="88"/>
        <v>0</v>
      </c>
      <c r="H209" s="24">
        <f t="shared" si="88"/>
        <v>0</v>
      </c>
      <c r="I209" s="24">
        <f t="shared" si="88"/>
        <v>0</v>
      </c>
      <c r="J209" s="24">
        <f t="shared" si="88"/>
        <v>1000000</v>
      </c>
      <c r="K209" s="24"/>
      <c r="L209" s="24"/>
      <c r="M209" s="24"/>
      <c r="N209" s="24"/>
      <c r="O209" s="24"/>
      <c r="P209" s="24"/>
      <c r="Q209" s="15"/>
      <c r="R209" s="15"/>
      <c r="S209" s="15"/>
    </row>
    <row r="210" spans="1:19" ht="31.5">
      <c r="A210" s="12"/>
      <c r="B210" s="16"/>
      <c r="C210" s="17" t="s">
        <v>92</v>
      </c>
      <c r="D210" s="24">
        <f t="shared" ref="D210:D215" si="89">SUM(E210:J210)</f>
        <v>0</v>
      </c>
      <c r="E210" s="24">
        <f t="shared" ref="E210:J210" si="90">E29</f>
        <v>0</v>
      </c>
      <c r="F210" s="24">
        <f t="shared" si="90"/>
        <v>0</v>
      </c>
      <c r="G210" s="24">
        <f t="shared" si="90"/>
        <v>0</v>
      </c>
      <c r="H210" s="24">
        <f t="shared" si="90"/>
        <v>0</v>
      </c>
      <c r="I210" s="24">
        <f t="shared" si="90"/>
        <v>0</v>
      </c>
      <c r="J210" s="24">
        <f t="shared" si="90"/>
        <v>0</v>
      </c>
      <c r="K210" s="24"/>
      <c r="L210" s="24"/>
      <c r="M210" s="24"/>
      <c r="N210" s="24"/>
      <c r="O210" s="24"/>
      <c r="P210" s="24"/>
      <c r="Q210" s="15"/>
      <c r="R210" s="15"/>
      <c r="S210" s="15"/>
    </row>
    <row r="211" spans="1:19" ht="15.75">
      <c r="A211" s="12"/>
      <c r="B211" s="16"/>
      <c r="C211" s="17" t="s">
        <v>89</v>
      </c>
      <c r="D211" s="24">
        <f t="shared" si="89"/>
        <v>600000</v>
      </c>
      <c r="E211" s="24">
        <f t="shared" ref="E211:J211" si="91">E33</f>
        <v>0</v>
      </c>
      <c r="F211" s="24">
        <f t="shared" si="91"/>
        <v>100000</v>
      </c>
      <c r="G211" s="24">
        <f t="shared" si="91"/>
        <v>100000</v>
      </c>
      <c r="H211" s="24">
        <f t="shared" si="91"/>
        <v>100000</v>
      </c>
      <c r="I211" s="24">
        <f t="shared" si="91"/>
        <v>100000</v>
      </c>
      <c r="J211" s="24">
        <f t="shared" si="91"/>
        <v>200000</v>
      </c>
      <c r="K211" s="24"/>
      <c r="L211" s="24"/>
      <c r="M211" s="24"/>
      <c r="N211" s="24"/>
      <c r="O211" s="24"/>
      <c r="P211" s="24"/>
      <c r="Q211" s="15"/>
      <c r="R211" s="15"/>
      <c r="S211" s="15"/>
    </row>
    <row r="212" spans="1:19" ht="31.5">
      <c r="A212" s="12"/>
      <c r="B212" s="16"/>
      <c r="C212" s="17" t="s">
        <v>87</v>
      </c>
      <c r="D212" s="24">
        <f t="shared" si="89"/>
        <v>15058000</v>
      </c>
      <c r="E212" s="24">
        <f t="shared" ref="E212:J212" si="92">E37+E41++E74+E83+E91+E95+E120+E124+E132+E186+E190+E194</f>
        <v>0</v>
      </c>
      <c r="F212" s="24">
        <f t="shared" si="92"/>
        <v>0</v>
      </c>
      <c r="G212" s="24">
        <f t="shared" si="92"/>
        <v>13308000</v>
      </c>
      <c r="H212" s="24">
        <f t="shared" si="92"/>
        <v>250000</v>
      </c>
      <c r="I212" s="24">
        <f t="shared" si="92"/>
        <v>750000</v>
      </c>
      <c r="J212" s="24">
        <f t="shared" si="92"/>
        <v>750000</v>
      </c>
      <c r="K212" s="24"/>
      <c r="L212" s="24"/>
      <c r="M212" s="24"/>
      <c r="N212" s="24"/>
      <c r="O212" s="24"/>
      <c r="P212" s="24"/>
      <c r="Q212" s="15"/>
      <c r="R212" s="15"/>
      <c r="S212" s="15"/>
    </row>
    <row r="213" spans="1:19" ht="15.75">
      <c r="A213" s="12"/>
      <c r="B213" s="16"/>
      <c r="C213" s="17" t="s">
        <v>93</v>
      </c>
      <c r="D213" s="24">
        <f t="shared" si="89"/>
        <v>6140000</v>
      </c>
      <c r="E213" s="24">
        <f t="shared" ref="E213:J213" si="93">E166+E173</f>
        <v>0</v>
      </c>
      <c r="F213" s="24">
        <f t="shared" si="93"/>
        <v>1600000</v>
      </c>
      <c r="G213" s="24">
        <f t="shared" si="93"/>
        <v>1600000</v>
      </c>
      <c r="H213" s="24">
        <f t="shared" si="93"/>
        <v>1600000</v>
      </c>
      <c r="I213" s="24">
        <f t="shared" si="93"/>
        <v>500000</v>
      </c>
      <c r="J213" s="24">
        <f t="shared" si="93"/>
        <v>840000</v>
      </c>
      <c r="K213" s="24"/>
      <c r="L213" s="24"/>
      <c r="M213" s="24"/>
      <c r="N213" s="24"/>
      <c r="O213" s="24"/>
      <c r="P213" s="24"/>
      <c r="Q213" s="15"/>
      <c r="R213" s="15"/>
      <c r="S213" s="15"/>
    </row>
    <row r="214" spans="1:19" ht="15.75">
      <c r="A214" s="12"/>
      <c r="B214" s="16"/>
      <c r="C214" s="17" t="s">
        <v>94</v>
      </c>
      <c r="D214" s="24">
        <f t="shared" si="89"/>
        <v>800000</v>
      </c>
      <c r="E214" s="24">
        <f t="shared" ref="E214:J215" si="94">E167</f>
        <v>0</v>
      </c>
      <c r="F214" s="24">
        <f t="shared" si="94"/>
        <v>200000</v>
      </c>
      <c r="G214" s="24">
        <f t="shared" si="94"/>
        <v>200000</v>
      </c>
      <c r="H214" s="24">
        <f t="shared" si="94"/>
        <v>200000</v>
      </c>
      <c r="I214" s="24">
        <f t="shared" si="94"/>
        <v>200000</v>
      </c>
      <c r="J214" s="24">
        <f t="shared" si="94"/>
        <v>0</v>
      </c>
      <c r="K214" s="24"/>
      <c r="L214" s="24"/>
      <c r="M214" s="24"/>
      <c r="N214" s="24"/>
      <c r="O214" s="24"/>
      <c r="P214" s="24"/>
      <c r="Q214" s="15"/>
      <c r="R214" s="15"/>
      <c r="S214" s="15"/>
    </row>
    <row r="215" spans="1:19" ht="15.75">
      <c r="A215" s="12"/>
      <c r="B215" s="16"/>
      <c r="C215" s="17" t="s">
        <v>95</v>
      </c>
      <c r="D215" s="24">
        <f t="shared" si="89"/>
        <v>800000</v>
      </c>
      <c r="E215" s="24">
        <f t="shared" si="94"/>
        <v>0</v>
      </c>
      <c r="F215" s="24">
        <f t="shared" si="94"/>
        <v>200000</v>
      </c>
      <c r="G215" s="24">
        <f t="shared" si="94"/>
        <v>200000</v>
      </c>
      <c r="H215" s="24">
        <f t="shared" si="94"/>
        <v>200000</v>
      </c>
      <c r="I215" s="24">
        <f t="shared" si="94"/>
        <v>200000</v>
      </c>
      <c r="J215" s="24">
        <f t="shared" si="94"/>
        <v>0</v>
      </c>
      <c r="K215" s="24"/>
      <c r="L215" s="24"/>
      <c r="M215" s="24"/>
      <c r="N215" s="24"/>
      <c r="O215" s="24"/>
      <c r="P215" s="24"/>
      <c r="Q215" s="15"/>
      <c r="R215" s="15"/>
      <c r="S215" s="15"/>
    </row>
    <row r="216" spans="1:19" ht="15.75">
      <c r="C216" s="18"/>
    </row>
  </sheetData>
  <mergeCells count="201">
    <mergeCell ref="S19:S46"/>
    <mergeCell ref="S52:S75"/>
    <mergeCell ref="S81:S100"/>
    <mergeCell ref="S106:S137"/>
    <mergeCell ref="S47:S50"/>
    <mergeCell ref="S101:S104"/>
    <mergeCell ref="A204:A207"/>
    <mergeCell ref="B204:B207"/>
    <mergeCell ref="Q204:Q207"/>
    <mergeCell ref="B159:B162"/>
    <mergeCell ref="Q159:Q162"/>
    <mergeCell ref="A163:A169"/>
    <mergeCell ref="A179:R179"/>
    <mergeCell ref="R204:R207"/>
    <mergeCell ref="R159:R162"/>
    <mergeCell ref="S138:S141"/>
    <mergeCell ref="A151:A154"/>
    <mergeCell ref="B151:B154"/>
    <mergeCell ref="Q151:Q154"/>
    <mergeCell ref="A147:A150"/>
    <mergeCell ref="B147:B150"/>
    <mergeCell ref="Q147:Q150"/>
    <mergeCell ref="A138:A141"/>
    <mergeCell ref="B138:B141"/>
    <mergeCell ref="A142:R142"/>
    <mergeCell ref="Q138:Q141"/>
    <mergeCell ref="A39:A42"/>
    <mergeCell ref="B39:B42"/>
    <mergeCell ref="Q39:Q42"/>
    <mergeCell ref="A110:A113"/>
    <mergeCell ref="B110:B113"/>
    <mergeCell ref="Q126:Q129"/>
    <mergeCell ref="A130:A133"/>
    <mergeCell ref="S204:S207"/>
    <mergeCell ref="A76:A79"/>
    <mergeCell ref="B76:B79"/>
    <mergeCell ref="Q76:Q79"/>
    <mergeCell ref="R76:R79"/>
    <mergeCell ref="S76:S79"/>
    <mergeCell ref="A85:A88"/>
    <mergeCell ref="B85:B88"/>
    <mergeCell ref="Q85:Q88"/>
    <mergeCell ref="B163:B169"/>
    <mergeCell ref="A80:R80"/>
    <mergeCell ref="R81:R84"/>
    <mergeCell ref="B89:B92"/>
    <mergeCell ref="Q89:Q92"/>
    <mergeCell ref="B126:B129"/>
    <mergeCell ref="A93:A96"/>
    <mergeCell ref="Q101:Q104"/>
    <mergeCell ref="Q93:Q96"/>
    <mergeCell ref="R126:R129"/>
    <mergeCell ref="Q72:Q75"/>
    <mergeCell ref="A43:A46"/>
    <mergeCell ref="B43:B46"/>
    <mergeCell ref="A68:A71"/>
    <mergeCell ref="B68:B71"/>
    <mergeCell ref="A51:R51"/>
    <mergeCell ref="A47:A50"/>
    <mergeCell ref="B47:B50"/>
    <mergeCell ref="Q47:Q50"/>
    <mergeCell ref="A72:A75"/>
    <mergeCell ref="B72:B75"/>
    <mergeCell ref="Q56:Q59"/>
    <mergeCell ref="Q52:Q55"/>
    <mergeCell ref="A60:A63"/>
    <mergeCell ref="A89:A92"/>
    <mergeCell ref="A52:A55"/>
    <mergeCell ref="B52:B55"/>
    <mergeCell ref="Q81:Q84"/>
    <mergeCell ref="B60:B63"/>
    <mergeCell ref="A56:A59"/>
    <mergeCell ref="B56:B59"/>
    <mergeCell ref="Q60:Q63"/>
    <mergeCell ref="A64:A67"/>
    <mergeCell ref="B64:B67"/>
    <mergeCell ref="Q64:Q67"/>
    <mergeCell ref="A27:A30"/>
    <mergeCell ref="A35:A38"/>
    <mergeCell ref="B35:B38"/>
    <mergeCell ref="Q35:Q38"/>
    <mergeCell ref="B27:B30"/>
    <mergeCell ref="Q27:Q30"/>
    <mergeCell ref="A1:R1"/>
    <mergeCell ref="A2:A3"/>
    <mergeCell ref="B2:B3"/>
    <mergeCell ref="C2:C3"/>
    <mergeCell ref="Q2:Q3"/>
    <mergeCell ref="R2:R3"/>
    <mergeCell ref="D2:P2"/>
    <mergeCell ref="Q19:Q22"/>
    <mergeCell ref="R19:R22"/>
    <mergeCell ref="B4:R4"/>
    <mergeCell ref="B5:R5"/>
    <mergeCell ref="B6:R6"/>
    <mergeCell ref="A17:R17"/>
    <mergeCell ref="Q68:Q71"/>
    <mergeCell ref="S2:S3"/>
    <mergeCell ref="A18:R18"/>
    <mergeCell ref="A23:A26"/>
    <mergeCell ref="B23:B26"/>
    <mergeCell ref="Q23:Q26"/>
    <mergeCell ref="R23:R26"/>
    <mergeCell ref="R27:R30"/>
    <mergeCell ref="A19:A22"/>
    <mergeCell ref="B19:B22"/>
    <mergeCell ref="A31:A34"/>
    <mergeCell ref="B31:B34"/>
    <mergeCell ref="Q31:Q34"/>
    <mergeCell ref="R31:R34"/>
    <mergeCell ref="R35:R38"/>
    <mergeCell ref="Q43:Q46"/>
    <mergeCell ref="R43:R46"/>
    <mergeCell ref="R39:R42"/>
    <mergeCell ref="R101:R104"/>
    <mergeCell ref="R47:R50"/>
    <mergeCell ref="Q118:Q121"/>
    <mergeCell ref="R52:R71"/>
    <mergeCell ref="R85:R88"/>
    <mergeCell ref="R93:R96"/>
    <mergeCell ref="R89:R92"/>
    <mergeCell ref="Q97:Q100"/>
    <mergeCell ref="R97:R100"/>
    <mergeCell ref="R72:R75"/>
    <mergeCell ref="Q143:Q146"/>
    <mergeCell ref="A134:A137"/>
    <mergeCell ref="B93:B96"/>
    <mergeCell ref="B101:B104"/>
    <mergeCell ref="A81:A84"/>
    <mergeCell ref="B81:B84"/>
    <mergeCell ref="A97:A100"/>
    <mergeCell ref="B97:B100"/>
    <mergeCell ref="A101:A104"/>
    <mergeCell ref="Q122:Q125"/>
    <mergeCell ref="Q130:Q133"/>
    <mergeCell ref="R130:R133"/>
    <mergeCell ref="R118:R121"/>
    <mergeCell ref="A105:R105"/>
    <mergeCell ref="A106:A109"/>
    <mergeCell ref="B106:B109"/>
    <mergeCell ref="Q106:Q109"/>
    <mergeCell ref="R106:R117"/>
    <mergeCell ref="Q110:Q113"/>
    <mergeCell ref="B130:B133"/>
    <mergeCell ref="A126:A129"/>
    <mergeCell ref="R122:R125"/>
    <mergeCell ref="S175:S178"/>
    <mergeCell ref="A170:A174"/>
    <mergeCell ref="B170:B174"/>
    <mergeCell ref="R170:R174"/>
    <mergeCell ref="R175:R178"/>
    <mergeCell ref="S143:S174"/>
    <mergeCell ref="B155:B158"/>
    <mergeCell ref="Q155:Q158"/>
    <mergeCell ref="R163:R169"/>
    <mergeCell ref="C172:C173"/>
    <mergeCell ref="R143:R154"/>
    <mergeCell ref="C165:C168"/>
    <mergeCell ref="A159:A162"/>
    <mergeCell ref="A175:A178"/>
    <mergeCell ref="B175:B178"/>
    <mergeCell ref="Q175:Q178"/>
    <mergeCell ref="A143:A146"/>
    <mergeCell ref="B143:B146"/>
    <mergeCell ref="A155:A158"/>
    <mergeCell ref="R155:R158"/>
    <mergeCell ref="B12:R12"/>
    <mergeCell ref="B14:R14"/>
    <mergeCell ref="B134:B137"/>
    <mergeCell ref="R138:R141"/>
    <mergeCell ref="A114:A117"/>
    <mergeCell ref="B114:B117"/>
    <mergeCell ref="Q114:Q117"/>
    <mergeCell ref="A122:A125"/>
    <mergeCell ref="Q180:Q183"/>
    <mergeCell ref="A188:A191"/>
    <mergeCell ref="B188:B191"/>
    <mergeCell ref="Q188:Q191"/>
    <mergeCell ref="A184:A187"/>
    <mergeCell ref="B184:B187"/>
    <mergeCell ref="Q184:Q187"/>
    <mergeCell ref="R196:R199"/>
    <mergeCell ref="R180:R195"/>
    <mergeCell ref="B122:B125"/>
    <mergeCell ref="A118:A121"/>
    <mergeCell ref="B118:B121"/>
    <mergeCell ref="Q134:Q137"/>
    <mergeCell ref="A180:A183"/>
    <mergeCell ref="B180:B183"/>
    <mergeCell ref="Q170:Q172"/>
    <mergeCell ref="Q163:Q165"/>
    <mergeCell ref="S180:S195"/>
    <mergeCell ref="B200:B203"/>
    <mergeCell ref="R134:R137"/>
    <mergeCell ref="S196:S199"/>
    <mergeCell ref="A192:A195"/>
    <mergeCell ref="B192:B195"/>
    <mergeCell ref="Q192:Q195"/>
    <mergeCell ref="A196:A199"/>
    <mergeCell ref="B196:B199"/>
    <mergeCell ref="Q196:Q199"/>
  </mergeCells>
  <phoneticPr fontId="5" type="noConversion"/>
  <pageMargins left="0.59055118110236227" right="0.39370078740157483" top="0.39370078740157483" bottom="0.39370078740157483" header="0.11811023622047245" footer="0.11811023622047245"/>
  <pageSetup paperSize="9" scale="3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Мероприятия</vt:lpstr>
      <vt:lpstr>Лист2</vt:lpstr>
      <vt:lpstr>Мероприятия!Заголовки_для_печати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Горюшкина Татьяна Геннадьевна</dc:creator>
  <cp:lastModifiedBy>Rumyantseva</cp:lastModifiedBy>
  <cp:lastPrinted>2019-10-24T10:41:19Z</cp:lastPrinted>
  <dcterms:created xsi:type="dcterms:W3CDTF">2019-10-17T10:58:17Z</dcterms:created>
  <dcterms:modified xsi:type="dcterms:W3CDTF">2019-10-24T10:50:17Z</dcterms:modified>
</cp:coreProperties>
</file>